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7"/>
  <workbookPr/>
  <mc:AlternateContent xmlns:mc="http://schemas.openxmlformats.org/markup-compatibility/2006">
    <mc:Choice Requires="x15">
      <x15ac:absPath xmlns:x15ac="http://schemas.microsoft.com/office/spreadsheetml/2010/11/ac" url="/Users/ivetapudilova/Downloads/"/>
    </mc:Choice>
  </mc:AlternateContent>
  <xr:revisionPtr revIDLastSave="0" documentId="13_ncr:1_{2445057B-D293-864A-9E51-49C512FFFD95}" xr6:coauthVersionLast="47" xr6:coauthVersionMax="47" xr10:uidLastSave="{00000000-0000-0000-0000-000000000000}"/>
  <bookViews>
    <workbookView xWindow="0" yWindow="500" windowWidth="28800" windowHeight="15800" xr2:uid="{00000000-000D-0000-FFFF-FFFF00000000}"/>
  </bookViews>
  <sheets>
    <sheet name="All raw data" sheetId="1" r:id="rId1"/>
    <sheet name="WEKA Data" sheetId="2" r:id="rId2"/>
    <sheet name="AChecker Accessibility Audit" sheetId="3" r:id="rId3"/>
    <sheet name="university Key" sheetId="4" r:id="rId4"/>
    <sheet name="Statement key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42" i="5" l="1"/>
  <c r="B43" i="5" s="1"/>
  <c r="B44" i="5" s="1"/>
  <c r="B45" i="5" s="1"/>
  <c r="B46" i="5" s="1"/>
  <c r="B47" i="5" s="1"/>
  <c r="B48" i="5" s="1"/>
  <c r="B26" i="5"/>
  <c r="B27" i="5" s="1"/>
  <c r="B28" i="5" s="1"/>
  <c r="B29" i="5" s="1"/>
  <c r="B30" i="5" s="1"/>
  <c r="B31" i="5" s="1"/>
  <c r="B32" i="5" s="1"/>
  <c r="B33" i="5" s="1"/>
  <c r="B34" i="5" s="1"/>
  <c r="B35" i="5" s="1"/>
  <c r="B36" i="5" s="1"/>
  <c r="B37" i="5" s="1"/>
  <c r="B38" i="5" s="1"/>
  <c r="B39" i="5" s="1"/>
  <c r="C3" i="4"/>
  <c r="C4" i="4" s="1"/>
  <c r="C5" i="4" s="1"/>
  <c r="C6" i="4" s="1"/>
  <c r="C7" i="4" s="1"/>
  <c r="C8" i="4" s="1"/>
  <c r="C9" i="4" s="1"/>
  <c r="C10" i="4" s="1"/>
  <c r="C11" i="4" s="1"/>
  <c r="C12" i="4" s="1"/>
  <c r="C13" i="4" s="1"/>
  <c r="C14" i="4" s="1"/>
  <c r="C15" i="4" s="1"/>
  <c r="C16" i="4" s="1"/>
  <c r="C17" i="4" s="1"/>
  <c r="C18" i="4" s="1"/>
  <c r="C19" i="4" s="1"/>
  <c r="C20" i="4" s="1"/>
  <c r="C21" i="4" s="1"/>
  <c r="C22" i="4" s="1"/>
  <c r="C23" i="4" s="1"/>
  <c r="C24" i="4" s="1"/>
  <c r="C25" i="4" s="1"/>
  <c r="C26" i="4" s="1"/>
  <c r="C27" i="4" s="1"/>
  <c r="C28" i="4" s="1"/>
  <c r="C29" i="4" s="1"/>
  <c r="C30" i="4" s="1"/>
  <c r="C31" i="4" s="1"/>
  <c r="C32" i="4" s="1"/>
  <c r="C33" i="4" s="1"/>
  <c r="C34" i="4" s="1"/>
  <c r="C35" i="4" s="1"/>
  <c r="C36" i="4" s="1"/>
  <c r="C37" i="4" s="1"/>
  <c r="C38" i="4" s="1"/>
  <c r="C39" i="4" s="1"/>
  <c r="C40" i="4" s="1"/>
  <c r="C41" i="4" s="1"/>
  <c r="C42" i="4" s="1"/>
  <c r="C43" i="4" s="1"/>
  <c r="C44" i="4" s="1"/>
  <c r="C45" i="4" s="1"/>
  <c r="C46" i="4" s="1"/>
  <c r="C47" i="4" s="1"/>
  <c r="C48" i="4" s="1"/>
  <c r="C49" i="4" s="1"/>
  <c r="C50" i="4" s="1"/>
  <c r="C51" i="4" s="1"/>
  <c r="C52" i="4" s="1"/>
  <c r="C53" i="4" s="1"/>
  <c r="C54" i="4" s="1"/>
  <c r="C55" i="4" s="1"/>
  <c r="C56" i="4" s="1"/>
  <c r="C57" i="4" s="1"/>
  <c r="C58" i="4" s="1"/>
  <c r="C2" i="4"/>
  <c r="D172" i="3"/>
  <c r="D159" i="3"/>
  <c r="D113" i="3"/>
  <c r="D106" i="3"/>
  <c r="D97" i="3"/>
  <c r="D7" i="3"/>
  <c r="CZ58" i="1"/>
  <c r="CX58" i="1"/>
  <c r="L58" i="2" s="1"/>
  <c r="CQ58" i="1"/>
  <c r="K58" i="2" s="1"/>
  <c r="CM58" i="1"/>
  <c r="CB58" i="1"/>
  <c r="BJ58" i="1"/>
  <c r="H58" i="2" s="1"/>
  <c r="AX58" i="1"/>
  <c r="T58" i="1"/>
  <c r="G58" i="2" s="1"/>
  <c r="CX57" i="1"/>
  <c r="L57" i="2" s="1"/>
  <c r="CQ57" i="1"/>
  <c r="K57" i="2" s="1"/>
  <c r="CM57" i="1"/>
  <c r="CB57" i="1"/>
  <c r="BJ57" i="1"/>
  <c r="H57" i="2" s="1"/>
  <c r="AX57" i="1"/>
  <c r="T57" i="1"/>
  <c r="G57" i="2" s="1"/>
  <c r="CX56" i="1"/>
  <c r="L56" i="2" s="1"/>
  <c r="CQ56" i="1"/>
  <c r="K56" i="2" s="1"/>
  <c r="CM56" i="1"/>
  <c r="CB56" i="1"/>
  <c r="BJ56" i="1"/>
  <c r="H56" i="2" s="1"/>
  <c r="AX56" i="1"/>
  <c r="T56" i="1"/>
  <c r="G56" i="2" s="1"/>
  <c r="CZ55" i="1"/>
  <c r="CX55" i="1"/>
  <c r="L55" i="2" s="1"/>
  <c r="CQ55" i="1"/>
  <c r="K55" i="2" s="1"/>
  <c r="CM55" i="1"/>
  <c r="CB55" i="1"/>
  <c r="BJ55" i="1"/>
  <c r="H55" i="2" s="1"/>
  <c r="AX55" i="1"/>
  <c r="T55" i="1"/>
  <c r="G55" i="2" s="1"/>
  <c r="CZ54" i="1"/>
  <c r="CX54" i="1"/>
  <c r="L54" i="2" s="1"/>
  <c r="CQ54" i="1"/>
  <c r="K54" i="2" s="1"/>
  <c r="CM54" i="1"/>
  <c r="CB54" i="1"/>
  <c r="BJ54" i="1"/>
  <c r="H54" i="2" s="1"/>
  <c r="AX54" i="1"/>
  <c r="T54" i="1"/>
  <c r="G54" i="2" s="1"/>
  <c r="CX53" i="1"/>
  <c r="L53" i="2" s="1"/>
  <c r="CQ53" i="1"/>
  <c r="K53" i="2" s="1"/>
  <c r="CM53" i="1"/>
  <c r="CB53" i="1"/>
  <c r="BJ53" i="1"/>
  <c r="H53" i="2" s="1"/>
  <c r="AX53" i="1"/>
  <c r="T53" i="1"/>
  <c r="G53" i="2" s="1"/>
  <c r="CX52" i="1"/>
  <c r="L52" i="2" s="1"/>
  <c r="CQ52" i="1"/>
  <c r="K52" i="2" s="1"/>
  <c r="CM52" i="1"/>
  <c r="CB52" i="1"/>
  <c r="BJ52" i="1"/>
  <c r="H52" i="2" s="1"/>
  <c r="AX52" i="1"/>
  <c r="T52" i="1"/>
  <c r="G52" i="2" s="1"/>
  <c r="CZ51" i="1"/>
  <c r="CX51" i="1"/>
  <c r="L51" i="2" s="1"/>
  <c r="CQ51" i="1"/>
  <c r="K51" i="2" s="1"/>
  <c r="CM51" i="1"/>
  <c r="CB51" i="1"/>
  <c r="BJ51" i="1"/>
  <c r="H51" i="2" s="1"/>
  <c r="AX51" i="1"/>
  <c r="T51" i="1"/>
  <c r="G51" i="2" s="1"/>
  <c r="CZ50" i="1"/>
  <c r="CX50" i="1"/>
  <c r="L50" i="2" s="1"/>
  <c r="CQ50" i="1"/>
  <c r="K50" i="2" s="1"/>
  <c r="CM50" i="1"/>
  <c r="CB50" i="1"/>
  <c r="BJ50" i="1"/>
  <c r="H50" i="2" s="1"/>
  <c r="AX50" i="1"/>
  <c r="T50" i="1"/>
  <c r="G50" i="2" s="1"/>
  <c r="CX49" i="1"/>
  <c r="L49" i="2" s="1"/>
  <c r="CQ49" i="1"/>
  <c r="K49" i="2" s="1"/>
  <c r="CM49" i="1"/>
  <c r="CB49" i="1"/>
  <c r="BJ49" i="1"/>
  <c r="H49" i="2" s="1"/>
  <c r="AX49" i="1"/>
  <c r="T49" i="1"/>
  <c r="G49" i="2" s="1"/>
  <c r="CZ48" i="1"/>
  <c r="CX48" i="1"/>
  <c r="L48" i="2" s="1"/>
  <c r="CQ48" i="1"/>
  <c r="K48" i="2" s="1"/>
  <c r="CM48" i="1"/>
  <c r="CB48" i="1"/>
  <c r="BJ48" i="1"/>
  <c r="H48" i="2" s="1"/>
  <c r="AX48" i="1"/>
  <c r="T48" i="1"/>
  <c r="G48" i="2" s="1"/>
  <c r="CX47" i="1"/>
  <c r="L47" i="2" s="1"/>
  <c r="CQ47" i="1"/>
  <c r="K47" i="2" s="1"/>
  <c r="CM47" i="1"/>
  <c r="CB47" i="1"/>
  <c r="BJ47" i="1"/>
  <c r="H47" i="2" s="1"/>
  <c r="AX47" i="1"/>
  <c r="T47" i="1"/>
  <c r="G47" i="2" s="1"/>
  <c r="CZ46" i="1"/>
  <c r="CX46" i="1"/>
  <c r="L46" i="2" s="1"/>
  <c r="CQ46" i="1"/>
  <c r="K46" i="2" s="1"/>
  <c r="CM46" i="1"/>
  <c r="CB46" i="1"/>
  <c r="BJ46" i="1"/>
  <c r="H46" i="2" s="1"/>
  <c r="AX46" i="1"/>
  <c r="T46" i="1"/>
  <c r="G46" i="2" s="1"/>
  <c r="CZ45" i="1"/>
  <c r="CX45" i="1"/>
  <c r="L45" i="2" s="1"/>
  <c r="CQ45" i="1"/>
  <c r="K45" i="2" s="1"/>
  <c r="CM45" i="1"/>
  <c r="CB45" i="1"/>
  <c r="BJ45" i="1"/>
  <c r="H45" i="2" s="1"/>
  <c r="AX45" i="1"/>
  <c r="T45" i="1"/>
  <c r="G45" i="2" s="1"/>
  <c r="CZ44" i="1"/>
  <c r="CX44" i="1"/>
  <c r="L44" i="2" s="1"/>
  <c r="CQ44" i="1"/>
  <c r="K44" i="2" s="1"/>
  <c r="CM44" i="1"/>
  <c r="CB44" i="1"/>
  <c r="BJ44" i="1"/>
  <c r="H44" i="2" s="1"/>
  <c r="AX44" i="1"/>
  <c r="T44" i="1"/>
  <c r="G44" i="2" s="1"/>
  <c r="CZ43" i="1"/>
  <c r="CX43" i="1"/>
  <c r="L43" i="2" s="1"/>
  <c r="CQ43" i="1"/>
  <c r="K43" i="2" s="1"/>
  <c r="CM43" i="1"/>
  <c r="CB43" i="1"/>
  <c r="BJ43" i="1"/>
  <c r="H43" i="2" s="1"/>
  <c r="AX43" i="1"/>
  <c r="T43" i="1"/>
  <c r="G43" i="2" s="1"/>
  <c r="CZ42" i="1"/>
  <c r="CX42" i="1"/>
  <c r="L42" i="2" s="1"/>
  <c r="CQ42" i="1"/>
  <c r="K42" i="2" s="1"/>
  <c r="CM42" i="1"/>
  <c r="CB42" i="1"/>
  <c r="BJ42" i="1"/>
  <c r="H42" i="2" s="1"/>
  <c r="AX42" i="1"/>
  <c r="T42" i="1"/>
  <c r="G42" i="2" s="1"/>
  <c r="CZ41" i="1"/>
  <c r="CX41" i="1"/>
  <c r="L41" i="2" s="1"/>
  <c r="CQ41" i="1"/>
  <c r="K41" i="2" s="1"/>
  <c r="CM41" i="1"/>
  <c r="CB41" i="1"/>
  <c r="BJ41" i="1"/>
  <c r="H41" i="2" s="1"/>
  <c r="AX41" i="1"/>
  <c r="T41" i="1"/>
  <c r="G41" i="2" s="1"/>
  <c r="CZ40" i="1"/>
  <c r="CX40" i="1"/>
  <c r="L40" i="2" s="1"/>
  <c r="CQ40" i="1"/>
  <c r="K40" i="2" s="1"/>
  <c r="CM40" i="1"/>
  <c r="CB40" i="1"/>
  <c r="BJ40" i="1"/>
  <c r="H40" i="2" s="1"/>
  <c r="AX40" i="1"/>
  <c r="T40" i="1"/>
  <c r="G40" i="2" s="1"/>
  <c r="CZ39" i="1"/>
  <c r="CX39" i="1"/>
  <c r="L39" i="2" s="1"/>
  <c r="CQ39" i="1"/>
  <c r="K39" i="2" s="1"/>
  <c r="CM39" i="1"/>
  <c r="CB39" i="1"/>
  <c r="BJ39" i="1"/>
  <c r="H39" i="2" s="1"/>
  <c r="AX39" i="1"/>
  <c r="T39" i="1"/>
  <c r="G39" i="2" s="1"/>
  <c r="CZ38" i="1"/>
  <c r="CX38" i="1"/>
  <c r="L38" i="2" s="1"/>
  <c r="CQ38" i="1"/>
  <c r="K38" i="2" s="1"/>
  <c r="CM38" i="1"/>
  <c r="CB38" i="1"/>
  <c r="BJ38" i="1"/>
  <c r="H38" i="2" s="1"/>
  <c r="AX38" i="1"/>
  <c r="T38" i="1"/>
  <c r="G38" i="2" s="1"/>
  <c r="CZ37" i="1"/>
  <c r="CX37" i="1"/>
  <c r="L37" i="2" s="1"/>
  <c r="CQ37" i="1"/>
  <c r="K37" i="2" s="1"/>
  <c r="CM37" i="1"/>
  <c r="CB37" i="1"/>
  <c r="BJ37" i="1"/>
  <c r="H37" i="2" s="1"/>
  <c r="AX37" i="1"/>
  <c r="T37" i="1"/>
  <c r="G37" i="2" s="1"/>
  <c r="CZ36" i="1"/>
  <c r="CX36" i="1"/>
  <c r="L36" i="2" s="1"/>
  <c r="CQ36" i="1"/>
  <c r="K36" i="2" s="1"/>
  <c r="CM36" i="1"/>
  <c r="CB36" i="1"/>
  <c r="BJ36" i="1"/>
  <c r="H36" i="2" s="1"/>
  <c r="AX36" i="1"/>
  <c r="T36" i="1"/>
  <c r="G36" i="2" s="1"/>
  <c r="CZ35" i="1"/>
  <c r="CX35" i="1"/>
  <c r="L35" i="2" s="1"/>
  <c r="CQ35" i="1"/>
  <c r="K35" i="2" s="1"/>
  <c r="CM35" i="1"/>
  <c r="CB35" i="1"/>
  <c r="BJ35" i="1"/>
  <c r="H35" i="2" s="1"/>
  <c r="AX35" i="1"/>
  <c r="T35" i="1"/>
  <c r="G35" i="2" s="1"/>
  <c r="CZ34" i="1"/>
  <c r="CX34" i="1"/>
  <c r="L34" i="2" s="1"/>
  <c r="CQ34" i="1"/>
  <c r="K34" i="2" s="1"/>
  <c r="CM34" i="1"/>
  <c r="CB34" i="1"/>
  <c r="BJ34" i="1"/>
  <c r="H34" i="2" s="1"/>
  <c r="AX34" i="1"/>
  <c r="T34" i="1"/>
  <c r="G34" i="2" s="1"/>
  <c r="CZ33" i="1"/>
  <c r="CX33" i="1"/>
  <c r="L33" i="2" s="1"/>
  <c r="CQ33" i="1"/>
  <c r="K33" i="2" s="1"/>
  <c r="CM33" i="1"/>
  <c r="CB33" i="1"/>
  <c r="BJ33" i="1"/>
  <c r="H33" i="2" s="1"/>
  <c r="AX33" i="1"/>
  <c r="T33" i="1"/>
  <c r="G33" i="2" s="1"/>
  <c r="CZ32" i="1"/>
  <c r="CX32" i="1"/>
  <c r="L32" i="2" s="1"/>
  <c r="CQ32" i="1"/>
  <c r="K32" i="2" s="1"/>
  <c r="CM32" i="1"/>
  <c r="CB32" i="1"/>
  <c r="BJ32" i="1"/>
  <c r="H32" i="2" s="1"/>
  <c r="AX32" i="1"/>
  <c r="T32" i="1"/>
  <c r="G32" i="2" s="1"/>
  <c r="CZ31" i="1"/>
  <c r="CX31" i="1"/>
  <c r="L31" i="2" s="1"/>
  <c r="CQ31" i="1"/>
  <c r="K31" i="2" s="1"/>
  <c r="CM31" i="1"/>
  <c r="CB31" i="1"/>
  <c r="BJ31" i="1"/>
  <c r="H31" i="2" s="1"/>
  <c r="AX31" i="1"/>
  <c r="T31" i="1"/>
  <c r="G31" i="2" s="1"/>
  <c r="CZ30" i="1"/>
  <c r="CX30" i="1"/>
  <c r="L30" i="2" s="1"/>
  <c r="CQ30" i="1"/>
  <c r="K30" i="2" s="1"/>
  <c r="CM30" i="1"/>
  <c r="CB30" i="1"/>
  <c r="BJ30" i="1"/>
  <c r="H30" i="2" s="1"/>
  <c r="AX30" i="1"/>
  <c r="T30" i="1"/>
  <c r="G30" i="2" s="1"/>
  <c r="CZ29" i="1"/>
  <c r="CX29" i="1"/>
  <c r="L29" i="2" s="1"/>
  <c r="CQ29" i="1"/>
  <c r="K29" i="2" s="1"/>
  <c r="CM29" i="1"/>
  <c r="CB29" i="1"/>
  <c r="BJ29" i="1"/>
  <c r="H29" i="2" s="1"/>
  <c r="AX29" i="1"/>
  <c r="T29" i="1"/>
  <c r="G29" i="2" s="1"/>
  <c r="CZ28" i="1"/>
  <c r="CX28" i="1"/>
  <c r="L28" i="2" s="1"/>
  <c r="CQ28" i="1"/>
  <c r="K28" i="2" s="1"/>
  <c r="CM28" i="1"/>
  <c r="CB28" i="1"/>
  <c r="BJ28" i="1"/>
  <c r="H28" i="2" s="1"/>
  <c r="AX28" i="1"/>
  <c r="T28" i="1"/>
  <c r="G28" i="2" s="1"/>
  <c r="CZ27" i="1"/>
  <c r="CX27" i="1"/>
  <c r="L27" i="2" s="1"/>
  <c r="CQ27" i="1"/>
  <c r="K27" i="2" s="1"/>
  <c r="CM27" i="1"/>
  <c r="CB27" i="1"/>
  <c r="BJ27" i="1"/>
  <c r="H27" i="2" s="1"/>
  <c r="AX27" i="1"/>
  <c r="T27" i="1"/>
  <c r="G27" i="2" s="1"/>
  <c r="CX26" i="1"/>
  <c r="L26" i="2" s="1"/>
  <c r="CQ26" i="1"/>
  <c r="K26" i="2" s="1"/>
  <c r="CM26" i="1"/>
  <c r="CB26" i="1"/>
  <c r="BJ26" i="1"/>
  <c r="H26" i="2" s="1"/>
  <c r="AX26" i="1"/>
  <c r="T26" i="1"/>
  <c r="G26" i="2" s="1"/>
  <c r="CZ25" i="1"/>
  <c r="CX25" i="1"/>
  <c r="L25" i="2" s="1"/>
  <c r="CQ25" i="1"/>
  <c r="K25" i="2" s="1"/>
  <c r="CM25" i="1"/>
  <c r="CB25" i="1"/>
  <c r="BJ25" i="1"/>
  <c r="H25" i="2" s="1"/>
  <c r="AX25" i="1"/>
  <c r="T25" i="1"/>
  <c r="G25" i="2" s="1"/>
  <c r="CX24" i="1"/>
  <c r="L24" i="2" s="1"/>
  <c r="CQ24" i="1"/>
  <c r="K24" i="2" s="1"/>
  <c r="CM24" i="1"/>
  <c r="CB24" i="1"/>
  <c r="BJ24" i="1"/>
  <c r="H24" i="2" s="1"/>
  <c r="AX24" i="1"/>
  <c r="T24" i="1"/>
  <c r="G24" i="2" s="1"/>
  <c r="CX23" i="1"/>
  <c r="L23" i="2" s="1"/>
  <c r="CQ23" i="1"/>
  <c r="K23" i="2" s="1"/>
  <c r="CM23" i="1"/>
  <c r="CB23" i="1"/>
  <c r="BJ23" i="1"/>
  <c r="H23" i="2" s="1"/>
  <c r="AX23" i="1"/>
  <c r="T23" i="1"/>
  <c r="G23" i="2" s="1"/>
  <c r="CZ22" i="1"/>
  <c r="CX22" i="1"/>
  <c r="L22" i="2" s="1"/>
  <c r="CQ22" i="1"/>
  <c r="K22" i="2" s="1"/>
  <c r="CM22" i="1"/>
  <c r="CB22" i="1"/>
  <c r="BJ22" i="1"/>
  <c r="H22" i="2" s="1"/>
  <c r="AX22" i="1"/>
  <c r="T22" i="1"/>
  <c r="G22" i="2" s="1"/>
  <c r="CZ21" i="1"/>
  <c r="CX21" i="1"/>
  <c r="L21" i="2" s="1"/>
  <c r="CQ21" i="1"/>
  <c r="K21" i="2" s="1"/>
  <c r="CM21" i="1"/>
  <c r="CB21" i="1"/>
  <c r="BJ21" i="1"/>
  <c r="H21" i="2" s="1"/>
  <c r="AX21" i="1"/>
  <c r="T21" i="1"/>
  <c r="G21" i="2" s="1"/>
  <c r="CZ20" i="1"/>
  <c r="CX20" i="1"/>
  <c r="L20" i="2" s="1"/>
  <c r="CQ20" i="1"/>
  <c r="K20" i="2" s="1"/>
  <c r="CM20" i="1"/>
  <c r="CB20" i="1"/>
  <c r="BJ20" i="1"/>
  <c r="H20" i="2" s="1"/>
  <c r="AX20" i="1"/>
  <c r="T20" i="1"/>
  <c r="G20" i="2" s="1"/>
  <c r="CX19" i="1"/>
  <c r="L19" i="2" s="1"/>
  <c r="CQ19" i="1"/>
  <c r="K19" i="2" s="1"/>
  <c r="CM19" i="1"/>
  <c r="CB19" i="1"/>
  <c r="BJ19" i="1"/>
  <c r="H19" i="2" s="1"/>
  <c r="AX19" i="1"/>
  <c r="T19" i="1"/>
  <c r="G19" i="2" s="1"/>
  <c r="CX18" i="1"/>
  <c r="L18" i="2" s="1"/>
  <c r="CQ18" i="1"/>
  <c r="K18" i="2" s="1"/>
  <c r="CM18" i="1"/>
  <c r="CB18" i="1"/>
  <c r="BJ18" i="1"/>
  <c r="H18" i="2" s="1"/>
  <c r="AX18" i="1"/>
  <c r="T18" i="1"/>
  <c r="G18" i="2" s="1"/>
  <c r="CZ17" i="1"/>
  <c r="CX17" i="1"/>
  <c r="L17" i="2" s="1"/>
  <c r="CQ17" i="1"/>
  <c r="K17" i="2" s="1"/>
  <c r="CM17" i="1"/>
  <c r="CB17" i="1"/>
  <c r="BJ17" i="1"/>
  <c r="H17" i="2" s="1"/>
  <c r="AX17" i="1"/>
  <c r="T17" i="1"/>
  <c r="G17" i="2" s="1"/>
  <c r="CX16" i="1"/>
  <c r="L16" i="2" s="1"/>
  <c r="CQ16" i="1"/>
  <c r="K16" i="2" s="1"/>
  <c r="CM16" i="1"/>
  <c r="CB16" i="1"/>
  <c r="BJ16" i="1"/>
  <c r="H16" i="2" s="1"/>
  <c r="AX16" i="1"/>
  <c r="T16" i="1"/>
  <c r="G16" i="2" s="1"/>
  <c r="CZ15" i="1"/>
  <c r="CX15" i="1"/>
  <c r="L15" i="2" s="1"/>
  <c r="CQ15" i="1"/>
  <c r="K15" i="2" s="1"/>
  <c r="CM15" i="1"/>
  <c r="CB15" i="1"/>
  <c r="BJ15" i="1"/>
  <c r="H15" i="2" s="1"/>
  <c r="AX15" i="1"/>
  <c r="T15" i="1"/>
  <c r="G15" i="2" s="1"/>
  <c r="CZ14" i="1"/>
  <c r="CX14" i="1"/>
  <c r="L14" i="2" s="1"/>
  <c r="CQ14" i="1"/>
  <c r="K14" i="2" s="1"/>
  <c r="CM14" i="1"/>
  <c r="CB14" i="1"/>
  <c r="BJ14" i="1"/>
  <c r="H14" i="2" s="1"/>
  <c r="AX14" i="1"/>
  <c r="T14" i="1"/>
  <c r="G14" i="2" s="1"/>
  <c r="CZ13" i="1"/>
  <c r="CX13" i="1"/>
  <c r="L13" i="2" s="1"/>
  <c r="CQ13" i="1"/>
  <c r="K13" i="2" s="1"/>
  <c r="CM13" i="1"/>
  <c r="CB13" i="1"/>
  <c r="BJ13" i="1"/>
  <c r="H13" i="2" s="1"/>
  <c r="AX13" i="1"/>
  <c r="T13" i="1"/>
  <c r="G13" i="2" s="1"/>
  <c r="CZ12" i="1"/>
  <c r="CX12" i="1"/>
  <c r="L12" i="2" s="1"/>
  <c r="CQ12" i="1"/>
  <c r="K12" i="2" s="1"/>
  <c r="CM12" i="1"/>
  <c r="CB12" i="1"/>
  <c r="BJ12" i="1"/>
  <c r="H12" i="2" s="1"/>
  <c r="AX12" i="1"/>
  <c r="T12" i="1"/>
  <c r="G12" i="2" s="1"/>
  <c r="CZ11" i="1"/>
  <c r="CX11" i="1"/>
  <c r="L11" i="2" s="1"/>
  <c r="CQ11" i="1"/>
  <c r="K11" i="2" s="1"/>
  <c r="CM11" i="1"/>
  <c r="CB11" i="1"/>
  <c r="BJ11" i="1"/>
  <c r="H11" i="2" s="1"/>
  <c r="AX11" i="1"/>
  <c r="T11" i="1"/>
  <c r="G11" i="2" s="1"/>
  <c r="CZ10" i="1"/>
  <c r="CX10" i="1"/>
  <c r="L10" i="2" s="1"/>
  <c r="CQ10" i="1"/>
  <c r="K10" i="2" s="1"/>
  <c r="CM10" i="1"/>
  <c r="CB10" i="1"/>
  <c r="BJ10" i="1"/>
  <c r="H10" i="2" s="1"/>
  <c r="AX10" i="1"/>
  <c r="T10" i="1"/>
  <c r="G10" i="2" s="1"/>
  <c r="CZ9" i="1"/>
  <c r="CX9" i="1"/>
  <c r="L9" i="2" s="1"/>
  <c r="CQ9" i="1"/>
  <c r="K9" i="2" s="1"/>
  <c r="CM9" i="1"/>
  <c r="CB9" i="1"/>
  <c r="BJ9" i="1"/>
  <c r="H9" i="2" s="1"/>
  <c r="AX9" i="1"/>
  <c r="T9" i="1"/>
  <c r="G9" i="2" s="1"/>
  <c r="CZ8" i="1"/>
  <c r="CX8" i="1"/>
  <c r="L8" i="2" s="1"/>
  <c r="CQ8" i="1"/>
  <c r="K8" i="2" s="1"/>
  <c r="CM8" i="1"/>
  <c r="CB8" i="1"/>
  <c r="BJ8" i="1"/>
  <c r="H8" i="2" s="1"/>
  <c r="AX8" i="1"/>
  <c r="T8" i="1"/>
  <c r="G8" i="2" s="1"/>
  <c r="CZ7" i="1"/>
  <c r="CX7" i="1"/>
  <c r="L7" i="2" s="1"/>
  <c r="CQ7" i="1"/>
  <c r="K7" i="2" s="1"/>
  <c r="CM7" i="1"/>
  <c r="CB7" i="1"/>
  <c r="BJ7" i="1"/>
  <c r="H7" i="2" s="1"/>
  <c r="AX7" i="1"/>
  <c r="T7" i="1"/>
  <c r="G7" i="2" s="1"/>
  <c r="CZ6" i="1"/>
  <c r="CX6" i="1"/>
  <c r="L6" i="2" s="1"/>
  <c r="CQ6" i="1"/>
  <c r="K6" i="2" s="1"/>
  <c r="CM6" i="1"/>
  <c r="CB6" i="1"/>
  <c r="BJ6" i="1"/>
  <c r="H6" i="2" s="1"/>
  <c r="AX6" i="1"/>
  <c r="T6" i="1"/>
  <c r="G6" i="2" s="1"/>
  <c r="CZ5" i="1"/>
  <c r="CX5" i="1"/>
  <c r="L5" i="2" s="1"/>
  <c r="CQ5" i="1"/>
  <c r="K5" i="2" s="1"/>
  <c r="CM5" i="1"/>
  <c r="CB5" i="1"/>
  <c r="BJ5" i="1"/>
  <c r="H5" i="2" s="1"/>
  <c r="AX5" i="1"/>
  <c r="T5" i="1"/>
  <c r="G5" i="2" s="1"/>
  <c r="CZ4" i="1"/>
  <c r="CX4" i="1"/>
  <c r="L4" i="2" s="1"/>
  <c r="CQ4" i="1"/>
  <c r="K4" i="2" s="1"/>
  <c r="CM4" i="1"/>
  <c r="CB4" i="1"/>
  <c r="BJ4" i="1"/>
  <c r="H4" i="2" s="1"/>
  <c r="AX4" i="1"/>
  <c r="T4" i="1"/>
  <c r="G4" i="2" s="1"/>
  <c r="CZ3" i="1"/>
  <c r="CX3" i="1"/>
  <c r="L3" i="2" s="1"/>
  <c r="CQ3" i="1"/>
  <c r="K3" i="2" s="1"/>
  <c r="CM3" i="1"/>
  <c r="CB3" i="1"/>
  <c r="BJ3" i="1"/>
  <c r="H3" i="2" s="1"/>
  <c r="AX3" i="1"/>
  <c r="T3" i="1"/>
  <c r="G3" i="2" s="1"/>
  <c r="CZ2" i="1"/>
  <c r="CX2" i="1"/>
  <c r="L2" i="2" s="1"/>
  <c r="CQ2" i="1"/>
  <c r="K2" i="2" s="1"/>
  <c r="CM2" i="1"/>
  <c r="CB2" i="1"/>
  <c r="BJ2" i="1"/>
  <c r="H2" i="2" s="1"/>
  <c r="AX2" i="1"/>
  <c r="T2" i="1"/>
  <c r="G2" i="2" s="1"/>
  <c r="A2" i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</calcChain>
</file>

<file path=xl/sharedStrings.xml><?xml version="1.0" encoding="utf-8"?>
<sst xmlns="http://schemas.openxmlformats.org/spreadsheetml/2006/main" count="775" uniqueCount="341">
  <si>
    <t>University Code</t>
  </si>
  <si>
    <t>Class</t>
  </si>
  <si>
    <t>visit duration</t>
  </si>
  <si>
    <t>pages per session</t>
  </si>
  <si>
    <t>bounce rate (%)</t>
  </si>
  <si>
    <t>empty heading</t>
  </si>
  <si>
    <t>broken skip link</t>
  </si>
  <si>
    <t>Page refreshes or redirects</t>
  </si>
  <si>
    <t>empty form label</t>
  </si>
  <si>
    <t>spacer image missing alt text</t>
  </si>
  <si>
    <t>Linked image missing alternative text</t>
  </si>
  <si>
    <t>missing form label</t>
  </si>
  <si>
    <t>Missing first level heading</t>
  </si>
  <si>
    <t>multiple form labels</t>
  </si>
  <si>
    <t>broken ARIA reference</t>
  </si>
  <si>
    <t>broken ARIA menu</t>
  </si>
  <si>
    <t>empty button</t>
  </si>
  <si>
    <t>missing alt text</t>
  </si>
  <si>
    <t>empty link</t>
  </si>
  <si>
    <t>total errors</t>
  </si>
  <si>
    <t>Very low contrast</t>
  </si>
  <si>
    <t>possible heading</t>
  </si>
  <si>
    <t>no heading structure</t>
  </si>
  <si>
    <t>A nearby image has the same alternative text</t>
  </si>
  <si>
    <t>Image with title</t>
  </si>
  <si>
    <t>Device dependent event handler</t>
  </si>
  <si>
    <t>Unlabeled form control with title</t>
  </si>
  <si>
    <t>broken same-page link</t>
  </si>
  <si>
    <t>select missing label</t>
  </si>
  <si>
    <t>redundant alt text</t>
  </si>
  <si>
    <t>suspicious alt text</t>
  </si>
  <si>
    <t>suspicious link text</t>
  </si>
  <si>
    <t>orphaned form label</t>
  </si>
  <si>
    <t>long alt text</t>
  </si>
  <si>
    <t>fieldset missing legend</t>
  </si>
  <si>
    <t>skipped heading level</t>
  </si>
  <si>
    <t>link to pdf document</t>
  </si>
  <si>
    <t>accesskey</t>
  </si>
  <si>
    <t>redundant title text</t>
  </si>
  <si>
    <t>missing fieldset</t>
  </si>
  <si>
    <t>redundant link</t>
  </si>
  <si>
    <t>plugin</t>
  </si>
  <si>
    <t>noscript element</t>
  </si>
  <si>
    <t>very small text</t>
  </si>
  <si>
    <t>underlined text</t>
  </si>
  <si>
    <t>Tabindex</t>
  </si>
  <si>
    <t>html5 video/audio</t>
  </si>
  <si>
    <t>youtube video</t>
  </si>
  <si>
    <t>JavaScript jump menu</t>
  </si>
  <si>
    <t>total alerts</t>
  </si>
  <si>
    <t>alternative text</t>
  </si>
  <si>
    <t>null or empty alternative text</t>
  </si>
  <si>
    <t>null or empty alt text on spacer</t>
  </si>
  <si>
    <t>linked image with alternative text</t>
  </si>
  <si>
    <t>image button with alt text</t>
  </si>
  <si>
    <t>figure</t>
  </si>
  <si>
    <t>form label</t>
  </si>
  <si>
    <t>fieldset</t>
  </si>
  <si>
    <t>skip link</t>
  </si>
  <si>
    <t>skip link target</t>
  </si>
  <si>
    <t>language</t>
  </si>
  <si>
    <t>total features</t>
  </si>
  <si>
    <t>H1</t>
  </si>
  <si>
    <t>H2</t>
  </si>
  <si>
    <t>H3</t>
  </si>
  <si>
    <t>H4</t>
  </si>
  <si>
    <t>H5</t>
  </si>
  <si>
    <t>H6</t>
  </si>
  <si>
    <t>Ordered list</t>
  </si>
  <si>
    <t>Unordered list</t>
  </si>
  <si>
    <t>definition/description list</t>
  </si>
  <si>
    <t>Inline frame</t>
  </si>
  <si>
    <t>Header</t>
  </si>
  <si>
    <t>navigation</t>
  </si>
  <si>
    <t>search</t>
  </si>
  <si>
    <t>main content</t>
  </si>
  <si>
    <t>Footer</t>
  </si>
  <si>
    <t>aside</t>
  </si>
  <si>
    <t>generic region</t>
  </si>
  <si>
    <t>total structural elements</t>
  </si>
  <si>
    <t>ARIA</t>
  </si>
  <si>
    <t>ARIA label</t>
  </si>
  <si>
    <t>ARIA description</t>
  </si>
  <si>
    <t>ARIA tabindex</t>
  </si>
  <si>
    <t>ARIA alert or live region</t>
  </si>
  <si>
    <t>ARIA menu</t>
  </si>
  <si>
    <t>ARIA button</t>
  </si>
  <si>
    <t>ARIA hidden</t>
  </si>
  <si>
    <t>ARIA expanded</t>
  </si>
  <si>
    <t>ARIA popup</t>
  </si>
  <si>
    <t>total ARIA</t>
  </si>
  <si>
    <t>Known problems</t>
  </si>
  <si>
    <t>Likely problems</t>
  </si>
  <si>
    <t>Potential problems</t>
  </si>
  <si>
    <t>Total problems</t>
  </si>
  <si>
    <t>Present</t>
  </si>
  <si>
    <t>Compliance level</t>
  </si>
  <si>
    <t>Does it list where it is 0?</t>
  </si>
  <si>
    <t>where users can seek alternative accessible format</t>
  </si>
  <si>
    <t>how to get in touch to report accessibility issues</t>
  </si>
  <si>
    <t>Disproportionate burden?</t>
  </si>
  <si>
    <t>statement compliance</t>
  </si>
  <si>
    <t>Website last tested</t>
  </si>
  <si>
    <t>Day difference</t>
  </si>
  <si>
    <t>Last recorded test</t>
  </si>
  <si>
    <t>Accessibility statement last reviewed</t>
  </si>
  <si>
    <t>Main testing provider/tool</t>
  </si>
  <si>
    <t>testing frequency</t>
  </si>
  <si>
    <t>today:</t>
  </si>
  <si>
    <t>Errors (WAVE)</t>
  </si>
  <si>
    <t>Low Contrast (WAVE)</t>
  </si>
  <si>
    <t>Total Issues (WAVE)</t>
  </si>
  <si>
    <t>total accessibility features (WAVE)</t>
  </si>
  <si>
    <t>Known problems (Achecker)</t>
  </si>
  <si>
    <t>Likely problems (Achecker)</t>
  </si>
  <si>
    <t>Total Issues (AChecker)</t>
  </si>
  <si>
    <t>University</t>
  </si>
  <si>
    <t>success criteria</t>
  </si>
  <si>
    <t>Error type</t>
  </si>
  <si>
    <t>quantity</t>
  </si>
  <si>
    <t>University of Birmingham</t>
  </si>
  <si>
    <t>A</t>
  </si>
  <si>
    <t xml:space="preserve">Check 7: Image used as anchor is missing valid Alt text.
</t>
  </si>
  <si>
    <t>AA</t>
  </si>
  <si>
    <t xml:space="preserve">Check 117: i (italic) element used.
</t>
  </si>
  <si>
    <t>University of Warwick</t>
  </si>
  <si>
    <t xml:space="preserve">Check 206: input element, type of "checkbox", has no text in label.
</t>
  </si>
  <si>
    <t>the</t>
  </si>
  <si>
    <t xml:space="preserve">Check 204: input element, type of "radio", has no text in label.
</t>
  </si>
  <si>
    <t>Check 174: Anchor contains no text.</t>
  </si>
  <si>
    <t xml:space="preserve">Check 188: Label text is empty.
</t>
  </si>
  <si>
    <t>Newcastle University</t>
  </si>
  <si>
    <t xml:space="preserve">Check 1: img element missing alt attribute.
</t>
  </si>
  <si>
    <t xml:space="preserve">Check 174: Anchor contains no text.
</t>
  </si>
  <si>
    <t xml:space="preserve">Check 38: Header nesting - header following h2 is incorrect.
</t>
  </si>
  <si>
    <t>University of liverpool</t>
  </si>
  <si>
    <t>Check 168: Form missing fieldset and legend to group multiple radio buttons.</t>
  </si>
  <si>
    <t xml:space="preserve">Check 301: The contrast between the colour of text and its background for the element is not sufficient to meet WCAG2.0 Level AA.
</t>
  </si>
  <si>
    <t>London school of economics</t>
  </si>
  <si>
    <t>Check 213: input element, type of "text", has no text in label.</t>
  </si>
  <si>
    <t xml:space="preserve">Check 82: p element may be misused (could be a header).
</t>
  </si>
  <si>
    <t>Check 57: input element, type of "text", missing an associated label.</t>
  </si>
  <si>
    <t xml:space="preserve">Check 116: b (bold) element used.
</t>
  </si>
  <si>
    <t>University of nottingham</t>
  </si>
  <si>
    <t xml:space="preserve">Check 304: The contrast between the colour of selected link text and its background is not sufficient to meet WCAG2.0 Level AA.
</t>
  </si>
  <si>
    <t xml:space="preserve">Check 185: id attribute is not unique.
</t>
  </si>
  <si>
    <t>University of Manchester</t>
  </si>
  <si>
    <t xml:space="preserve">Check 92: select element may cause extreme change in context.
</t>
  </si>
  <si>
    <t>king's college london</t>
  </si>
  <si>
    <t xml:space="preserve">Check 37: Header nesting - header following h1 is incorrect.
</t>
  </si>
  <si>
    <t>University of Leeds</t>
  </si>
  <si>
    <t xml:space="preserve">Check 168: Form missing fieldset and legend to group multiple radio buttons.
</t>
  </si>
  <si>
    <t>University of Edinburgh</t>
  </si>
  <si>
    <t xml:space="preserve">Check 213: input element, type of "text", has no text in label.
</t>
  </si>
  <si>
    <t>Check 204: input element, type of "radio", has no text in label.</t>
  </si>
  <si>
    <t>imperial college london</t>
  </si>
  <si>
    <t>Check 7: Image used as anchor is missing valid Alt text.</t>
  </si>
  <si>
    <t>Check 185: id attribute is not unique.</t>
  </si>
  <si>
    <t>University of york</t>
  </si>
  <si>
    <t>Check 38: Header nesting - header following h2 is incorrect.</t>
  </si>
  <si>
    <t>University of Bristol</t>
  </si>
  <si>
    <t>Check 117: i (italic) element used.</t>
  </si>
  <si>
    <t>University of Southampton</t>
  </si>
  <si>
    <t>Check 37: Header nesting - header following h1 is incorrect.</t>
  </si>
  <si>
    <t>Check 188: Label text is empty.</t>
  </si>
  <si>
    <t>birmingham city university</t>
  </si>
  <si>
    <t>Check 301: The contrast between the colour of text and its background for the element is not sufficient to meet WCAG2.0 Level AA.</t>
  </si>
  <si>
    <t>liverpool john moores university</t>
  </si>
  <si>
    <t>Edinburgh napier university</t>
  </si>
  <si>
    <t>Check 116: b (bold) element used.</t>
  </si>
  <si>
    <t>south bank university</t>
  </si>
  <si>
    <t xml:space="preserve">Check 187: input element has more than one associated label.
</t>
  </si>
  <si>
    <t>university of Lincoln</t>
  </si>
  <si>
    <t>middelsex university</t>
  </si>
  <si>
    <t>leeds beckett university</t>
  </si>
  <si>
    <t>university of east london</t>
  </si>
  <si>
    <t>Check 1: img element missing alt attribute.</t>
  </si>
  <si>
    <t>bournemouth university</t>
  </si>
  <si>
    <t>University of the west of england</t>
  </si>
  <si>
    <t xml:space="preserve">Check 213: input element, type of "text", has no text in label
</t>
  </si>
  <si>
    <t>coventry university</t>
  </si>
  <si>
    <t xml:space="preserve">Check 168: Form missing fieldset and legend to group multiple radio buttons
</t>
  </si>
  <si>
    <t>Check 208: Label text is empty for select element.</t>
  </si>
  <si>
    <t xml:space="preserve">Check 187: input element has more than one associated label
</t>
  </si>
  <si>
    <t>manchester metropolitan university</t>
  </si>
  <si>
    <t xml:space="preserve">Check 7: Image used as anchor is missing valid Alt text
</t>
  </si>
  <si>
    <t>nottingham trent university</t>
  </si>
  <si>
    <t>Check 48: Document language not identified.</t>
  </si>
  <si>
    <t>Check 49: Document has invalid language code.</t>
  </si>
  <si>
    <t>University of plymouth</t>
  </si>
  <si>
    <t xml:space="preserve">A
</t>
  </si>
  <si>
    <t>Cardiff University</t>
  </si>
  <si>
    <t>University of Exeter</t>
  </si>
  <si>
    <t>Check 81: List item used to format text.</t>
  </si>
  <si>
    <t>Check 304: The contrast between the colour of selected link text and its background is not sufficient to meet WCAG2.0 Level AA.</t>
  </si>
  <si>
    <t>University of Glasgow</t>
  </si>
  <si>
    <t>Queen mary university of london</t>
  </si>
  <si>
    <t>Queen's University Belfast</t>
  </si>
  <si>
    <t>Check 39: Header nesting - header following h3 is incorrect.</t>
  </si>
  <si>
    <t>University of Sheffield</t>
  </si>
  <si>
    <t xml:space="preserve">Check 208: Label text is empty for select element.
</t>
  </si>
  <si>
    <t>University College London</t>
  </si>
  <si>
    <t>Anglia ruskin university</t>
  </si>
  <si>
    <t>University of brighton</t>
  </si>
  <si>
    <t xml:space="preserve">Check 238: input element has alt attribute.
</t>
  </si>
  <si>
    <t>university of central lancashire</t>
  </si>
  <si>
    <t>Check 82: p element may be misused (could be a header).</t>
  </si>
  <si>
    <t>de montfort university</t>
  </si>
  <si>
    <t>kingston university</t>
  </si>
  <si>
    <t xml:space="preserve">Check 52: title text may be too long.
</t>
  </si>
  <si>
    <t>Check 92: select element may cause extreme change in context.</t>
  </si>
  <si>
    <t>london metropolitan university</t>
  </si>
  <si>
    <t>oxford brookes university</t>
  </si>
  <si>
    <t xml:space="preserve">Check 50: Document missing title element.
</t>
  </si>
  <si>
    <t xml:space="preserve">Check 48: Document language not identified.
</t>
  </si>
  <si>
    <t>sheffield hallam university</t>
  </si>
  <si>
    <t>Check 173: Suspicious link text (contains placeholder text).</t>
  </si>
  <si>
    <t>staffordshire university</t>
  </si>
  <si>
    <t>teesside university</t>
  </si>
  <si>
    <t>University of greenwich</t>
  </si>
  <si>
    <t>University of hertofordshire</t>
  </si>
  <si>
    <t xml:space="preserve">Check 57: input element, type of "text", missing an associated label.
</t>
  </si>
  <si>
    <t>University of huddersfield</t>
  </si>
  <si>
    <t xml:space="preserve">Check 49: Document has invalid language code.
</t>
  </si>
  <si>
    <t>University of northumbria at newcastle</t>
  </si>
  <si>
    <t>University of south wales</t>
  </si>
  <si>
    <t xml:space="preserve">Check 72: Meta refresh with a time-out is used.
</t>
  </si>
  <si>
    <t>University of sunderland</t>
  </si>
  <si>
    <t>University of west london</t>
  </si>
  <si>
    <t>University of westminster</t>
  </si>
  <si>
    <t>University of wolverhampton</t>
  </si>
  <si>
    <t>Link</t>
  </si>
  <si>
    <t>University Name</t>
  </si>
  <si>
    <t>University Number</t>
  </si>
  <si>
    <t>Type</t>
  </si>
  <si>
    <t>Type number</t>
  </si>
  <si>
    <t>https://www.birmingham.ac.uk/</t>
  </si>
  <si>
    <t>russell group</t>
  </si>
  <si>
    <t>https://www.bristol.ac.uk/</t>
  </si>
  <si>
    <t>https://www.cardiff.ac.uk/</t>
  </si>
  <si>
    <t>https://www.durham.ac.uk/</t>
  </si>
  <si>
    <t>Durham University</t>
  </si>
  <si>
    <t>https://www.exeter.ac.uk/</t>
  </si>
  <si>
    <t>https://www.gla.ac.uk/</t>
  </si>
  <si>
    <t>https://www.qmul.ac.uk/</t>
  </si>
  <si>
    <t>https://www.qub.ac.uk/</t>
  </si>
  <si>
    <t>https://www.sheffield.ac.uk/</t>
  </si>
  <si>
    <t>https://www.ucl.ac.uk/</t>
  </si>
  <si>
    <t>https://www.ed.ac.uk/</t>
  </si>
  <si>
    <t>https://www.imperial.ac.uk/</t>
  </si>
  <si>
    <t>https://www.kcl.ac.uk/</t>
  </si>
  <si>
    <t>https://www.leeds.ac.uk/</t>
  </si>
  <si>
    <t>https://www.liverpool.ac.uk/</t>
  </si>
  <si>
    <t>https://www.lse.ac.uk/</t>
  </si>
  <si>
    <t>https://www.manchester.ac.uk/</t>
  </si>
  <si>
    <t>https://www.ncl.ac.uk/</t>
  </si>
  <si>
    <t>newcastle university</t>
  </si>
  <si>
    <t>https://www.nottingham.ac.uk/</t>
  </si>
  <si>
    <t>https://www.southampton.ac.uk/</t>
  </si>
  <si>
    <t>https://warwick.ac.uk/</t>
  </si>
  <si>
    <t>https://www.york.ac.uk/</t>
  </si>
  <si>
    <t>https://www.aru.ac.uk/</t>
  </si>
  <si>
    <t>ex-polytechnic</t>
  </si>
  <si>
    <t>https://www.brighton.ac.uk/</t>
  </si>
  <si>
    <t>https://www.uclan.ac.uk/</t>
  </si>
  <si>
    <t>https://www.dmu.ac.uk/https://www.dmu.ac.uk/</t>
  </si>
  <si>
    <t>https://www.kingston.ac.uk/</t>
  </si>
  <si>
    <t>https://www.londonmet.ac.uk/</t>
  </si>
  <si>
    <t>https://www.ulster.ac.uk/</t>
  </si>
  <si>
    <t>new university of Ulster</t>
  </si>
  <si>
    <t>https://www.brookes.ac.uk/</t>
  </si>
  <si>
    <t>https://www.shu.ac.uk/</t>
  </si>
  <si>
    <t>https://www.staffs.ac.uk/</t>
  </si>
  <si>
    <t>https://www.tees.ac.uk/</t>
  </si>
  <si>
    <t>https://www.gre.ac.uk/</t>
  </si>
  <si>
    <t>https://www.herts.ac.uk/</t>
  </si>
  <si>
    <t>https://www.hud.ac.uk/</t>
  </si>
  <si>
    <t>https://www.northumbria.ac.uk/</t>
  </si>
  <si>
    <t>https://www.port.ac.uk/</t>
  </si>
  <si>
    <t>University of portsmouth</t>
  </si>
  <si>
    <t>https://www.southwales.ac.uk/</t>
  </si>
  <si>
    <t>https://www.sunderland.ac.uk/</t>
  </si>
  <si>
    <t>https://www.uwl.ac.uk/</t>
  </si>
  <si>
    <t>https://www.westminster.ac.uk/</t>
  </si>
  <si>
    <t>https://www.wlv.ac.uk/</t>
  </si>
  <si>
    <t>https://www.bcu.ac.uk/</t>
  </si>
  <si>
    <t>https://www.bournemouth.ac.uk/</t>
  </si>
  <si>
    <t>https://www.coventry.ac.uk/</t>
  </si>
  <si>
    <t>https://www.napier.ac.uk/</t>
  </si>
  <si>
    <t>https://www.leedsbeckett.ac.uk/</t>
  </si>
  <si>
    <t>https://www.ljmu.ac.uk/</t>
  </si>
  <si>
    <t>https://www.mmu.ac.uk/</t>
  </si>
  <si>
    <t>https://www.mdx.ac.uk/</t>
  </si>
  <si>
    <t>middlesex university</t>
  </si>
  <si>
    <t>https://www.ntu.ac.uk/</t>
  </si>
  <si>
    <t>https://www.lsbu.ac.uk/</t>
  </si>
  <si>
    <t>https://uel.ac.uk/</t>
  </si>
  <si>
    <t>https://www.lincoln.ac.uk/</t>
  </si>
  <si>
    <t>https://www.plymouth.ac.uk/</t>
  </si>
  <si>
    <t>https://www.uwe.ac.uk/</t>
  </si>
  <si>
    <t>Statement present</t>
  </si>
  <si>
    <t>Key</t>
  </si>
  <si>
    <t>Yes</t>
  </si>
  <si>
    <t>No</t>
  </si>
  <si>
    <t>Fully/partially/not compliant</t>
  </si>
  <si>
    <t>Not compliant</t>
  </si>
  <si>
    <t>Partially</t>
  </si>
  <si>
    <t>Fully</t>
  </si>
  <si>
    <t>yes</t>
  </si>
  <si>
    <t>Not specified</t>
  </si>
  <si>
    <t>Last tested (within)</t>
  </si>
  <si>
    <t>30 days</t>
  </si>
  <si>
    <t>6 months (180 days)</t>
  </si>
  <si>
    <t>1 year (365 days)</t>
  </si>
  <si>
    <t>2 years (730 days)</t>
  </si>
  <si>
    <t>2-3 years (1095 + days)</t>
  </si>
  <si>
    <t>3 years +</t>
  </si>
  <si>
    <t>Ability Net</t>
  </si>
  <si>
    <t>aXe Developer Tools</t>
  </si>
  <si>
    <t>Cabinet Office</t>
  </si>
  <si>
    <t>Digital Accessibility Centre</t>
  </si>
  <si>
    <t>Funnelback</t>
  </si>
  <si>
    <t>HeX Productions</t>
  </si>
  <si>
    <t>Shaw Trust</t>
  </si>
  <si>
    <t>Silktide</t>
  </si>
  <si>
    <t>SiteBulb</t>
  </si>
  <si>
    <t>SiteImprove</t>
  </si>
  <si>
    <t>Squiz.net</t>
  </si>
  <si>
    <t>Test Partners Ltd</t>
  </si>
  <si>
    <t>Unspecified</t>
  </si>
  <si>
    <t>UserVision</t>
  </si>
  <si>
    <t>Zoonou</t>
  </si>
  <si>
    <t>Testing frequency</t>
  </si>
  <si>
    <t>Daily</t>
  </si>
  <si>
    <t>Every 5 days</t>
  </si>
  <si>
    <t>weekly</t>
  </si>
  <si>
    <t>fortnightly</t>
  </si>
  <si>
    <t>monthly</t>
  </si>
  <si>
    <t>annual</t>
  </si>
  <si>
    <t>NA</t>
  </si>
  <si>
    <t>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</si>
</sst>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d/m/yyyy"/>
    <numFmt numFmtId="165" formatCode="mm/yyyy"/>
  </numFmts>
  <fonts count="13">
    <font>
      <sz val="10"/>
      <color rgb="FF000000"/>
      <name val="Arial"/>
      <scheme val="minor"/>
    </font>
    <font>
      <sz val="11"/>
      <color theme="1"/>
      <name val="Arial"/>
    </font>
    <font>
      <sz val="11"/>
      <color theme="1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rgb="FF000000"/>
      <name val="Arial"/>
    </font>
    <font>
      <sz val="9"/>
      <color theme="1"/>
      <name val="Arial"/>
      <scheme val="minor"/>
    </font>
    <font>
      <u/>
      <sz val="10"/>
      <color rgb="FF0000FF"/>
      <name val="Arial"/>
    </font>
    <font>
      <u/>
      <sz val="10"/>
      <color rgb="FF0000FF"/>
      <name val="Arial"/>
    </font>
    <font>
      <sz val="9"/>
      <color theme="1"/>
      <name val="&quot;Google Sans Mono&quot;"/>
    </font>
    <font>
      <sz val="9"/>
      <color rgb="FF000000"/>
      <name val="Arial"/>
    </font>
    <font>
      <u/>
      <sz val="10"/>
      <color rgb="FF0000FF"/>
      <name val="Arial"/>
    </font>
    <font>
      <sz val="10"/>
      <color theme="1"/>
      <name val="Arial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EAD1DC"/>
        <bgColor rgb="FFEAD1DC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3" fillId="4" borderId="0" xfId="0" applyFont="1" applyFill="1" applyAlignment="1">
      <alignment wrapText="1"/>
    </xf>
    <xf numFmtId="0" fontId="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21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14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165" fontId="4" fillId="0" borderId="0" xfId="0" applyNumberFormat="1" applyFont="1" applyAlignment="1">
      <alignment horizontal="right"/>
    </xf>
    <xf numFmtId="20" fontId="4" fillId="0" borderId="0" xfId="0" applyNumberFormat="1" applyFont="1" applyAlignment="1">
      <alignment horizontal="right"/>
    </xf>
    <xf numFmtId="14" fontId="2" fillId="0" borderId="0" xfId="0" applyNumberFormat="1" applyFont="1" applyAlignment="1">
      <alignment horizontal="right"/>
    </xf>
    <xf numFmtId="14" fontId="5" fillId="0" borderId="0" xfId="0" applyNumberFormat="1" applyFont="1" applyAlignment="1">
      <alignment horizontal="right"/>
    </xf>
    <xf numFmtId="0" fontId="5" fillId="0" borderId="0" xfId="0" applyFont="1" applyAlignment="1">
      <alignment horizontal="right"/>
    </xf>
    <xf numFmtId="164" fontId="2" fillId="0" borderId="0" xfId="0" applyNumberFormat="1" applyFont="1" applyAlignment="1">
      <alignment horizontal="right"/>
    </xf>
    <xf numFmtId="0" fontId="4" fillId="0" borderId="0" xfId="0" applyFont="1"/>
    <xf numFmtId="14" fontId="4" fillId="0" borderId="0" xfId="0" applyNumberFormat="1" applyFont="1"/>
    <xf numFmtId="0" fontId="3" fillId="0" borderId="0" xfId="0" applyFont="1"/>
    <xf numFmtId="0" fontId="2" fillId="0" borderId="0" xfId="0" applyFont="1"/>
    <xf numFmtId="0" fontId="3" fillId="0" borderId="0" xfId="0" applyFont="1" applyAlignment="1">
      <alignment wrapText="1"/>
    </xf>
    <xf numFmtId="0" fontId="3" fillId="5" borderId="0" xfId="0" applyFont="1" applyFill="1" applyAlignment="1">
      <alignment horizontal="right"/>
    </xf>
    <xf numFmtId="0" fontId="5" fillId="5" borderId="0" xfId="0" applyFont="1" applyFill="1" applyAlignment="1">
      <alignment horizontal="right"/>
    </xf>
    <xf numFmtId="0" fontId="3" fillId="2" borderId="0" xfId="0" applyFont="1" applyFill="1"/>
    <xf numFmtId="0" fontId="4" fillId="3" borderId="0" xfId="0" applyFont="1" applyFill="1"/>
    <xf numFmtId="0" fontId="3" fillId="0" borderId="0" xfId="0" applyFont="1" applyAlignment="1">
      <alignment vertical="top"/>
    </xf>
    <xf numFmtId="0" fontId="4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3" fillId="2" borderId="0" xfId="0" applyFont="1" applyFill="1" applyAlignment="1">
      <alignment horizontal="center"/>
    </xf>
    <xf numFmtId="0" fontId="4" fillId="2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4" borderId="0" xfId="0" applyFont="1" applyFill="1" applyAlignment="1">
      <alignment horizontal="left"/>
    </xf>
    <xf numFmtId="0" fontId="4" fillId="4" borderId="0" xfId="0" applyFont="1" applyFill="1"/>
    <xf numFmtId="0" fontId="11" fillId="5" borderId="0" xfId="0" applyFont="1" applyFill="1"/>
    <xf numFmtId="0" fontId="3" fillId="0" borderId="0" xfId="0" applyFont="1" applyAlignment="1">
      <alignment vertical="top"/>
    </xf>
    <xf numFmtId="0" fontId="0" fillId="0" borderId="0" xfId="0"/>
    <xf numFmtId="0" fontId="4" fillId="0" borderId="0" xfId="0" applyFont="1" applyAlignment="1">
      <alignment vertical="top"/>
    </xf>
    <xf numFmtId="0" fontId="6" fillId="0" borderId="0" xfId="0" applyFont="1" applyAlignment="1">
      <alignment vertical="top"/>
    </xf>
    <xf numFmtId="0" fontId="5" fillId="0" borderId="0" xfId="0" applyFont="1" applyAlignment="1">
      <alignment horizontal="left" vertical="top"/>
    </xf>
    <xf numFmtId="0" fontId="1" fillId="6" borderId="1" xfId="0" applyFont="1" applyFill="1" applyBorder="1"/>
    <xf numFmtId="0" fontId="2" fillId="6" borderId="1" xfId="0" applyFont="1" applyFill="1" applyBorder="1"/>
    <xf numFmtId="0" fontId="3" fillId="6" borderId="1" xfId="0" applyFont="1" applyFill="1" applyBorder="1"/>
    <xf numFmtId="0" fontId="4" fillId="6" borderId="1" xfId="0" applyFont="1" applyFill="1" applyBorder="1"/>
    <xf numFmtId="0" fontId="4" fillId="6" borderId="1" xfId="0" applyFont="1" applyFill="1" applyBorder="1" applyAlignment="1">
      <alignment wrapText="1"/>
    </xf>
    <xf numFmtId="0" fontId="3" fillId="6" borderId="1" xfId="0" applyFont="1" applyFill="1" applyBorder="1" applyAlignment="1">
      <alignment wrapText="1"/>
    </xf>
    <xf numFmtId="0" fontId="1" fillId="6" borderId="1" xfId="0" applyFont="1" applyFill="1" applyBorder="1" applyAlignment="1">
      <alignment wrapText="1"/>
    </xf>
    <xf numFmtId="0" fontId="0" fillId="6" borderId="1" xfId="0" applyFill="1" applyBorder="1"/>
    <xf numFmtId="0" fontId="12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3" Type="http://schemas.openxmlformats.org/officeDocument/2006/relationships/hyperlink" Target="https://www.kcl.ac.uk/" TargetMode="External"/><Relationship Id="rId18" Type="http://schemas.openxmlformats.org/officeDocument/2006/relationships/hyperlink" Target="https://www.ncl.ac.uk/" TargetMode="External"/><Relationship Id="rId26" Type="http://schemas.openxmlformats.org/officeDocument/2006/relationships/hyperlink" Target="https://www.dmu.ac.uk/https:/www.dmu.ac.uk/" TargetMode="External"/><Relationship Id="rId39" Type="http://schemas.openxmlformats.org/officeDocument/2006/relationships/hyperlink" Target="https://www.southwales.ac.uk/" TargetMode="External"/><Relationship Id="rId21" Type="http://schemas.openxmlformats.org/officeDocument/2006/relationships/hyperlink" Target="https://warwick.ac.uk/" TargetMode="External"/><Relationship Id="rId34" Type="http://schemas.openxmlformats.org/officeDocument/2006/relationships/hyperlink" Target="https://www.gre.ac.uk/" TargetMode="External"/><Relationship Id="rId42" Type="http://schemas.openxmlformats.org/officeDocument/2006/relationships/hyperlink" Target="https://www.westminster.ac.uk/" TargetMode="External"/><Relationship Id="rId47" Type="http://schemas.openxmlformats.org/officeDocument/2006/relationships/hyperlink" Target="https://www.napier.ac.uk/" TargetMode="External"/><Relationship Id="rId50" Type="http://schemas.openxmlformats.org/officeDocument/2006/relationships/hyperlink" Target="https://www.mmu.ac.uk/" TargetMode="External"/><Relationship Id="rId55" Type="http://schemas.openxmlformats.org/officeDocument/2006/relationships/hyperlink" Target="https://www.lincoln.ac.uk/" TargetMode="External"/><Relationship Id="rId7" Type="http://schemas.openxmlformats.org/officeDocument/2006/relationships/hyperlink" Target="https://www.qmul.ac.uk/" TargetMode="External"/><Relationship Id="rId2" Type="http://schemas.openxmlformats.org/officeDocument/2006/relationships/hyperlink" Target="https://www.bristol.ac.uk/" TargetMode="External"/><Relationship Id="rId16" Type="http://schemas.openxmlformats.org/officeDocument/2006/relationships/hyperlink" Target="https://www.lse.ac.uk/" TargetMode="External"/><Relationship Id="rId29" Type="http://schemas.openxmlformats.org/officeDocument/2006/relationships/hyperlink" Target="https://www.ulster.ac.uk/" TargetMode="External"/><Relationship Id="rId11" Type="http://schemas.openxmlformats.org/officeDocument/2006/relationships/hyperlink" Target="https://www.ed.ac.uk/" TargetMode="External"/><Relationship Id="rId24" Type="http://schemas.openxmlformats.org/officeDocument/2006/relationships/hyperlink" Target="https://www.brighton.ac.uk/" TargetMode="External"/><Relationship Id="rId32" Type="http://schemas.openxmlformats.org/officeDocument/2006/relationships/hyperlink" Target="https://www.staffs.ac.uk/" TargetMode="External"/><Relationship Id="rId37" Type="http://schemas.openxmlformats.org/officeDocument/2006/relationships/hyperlink" Target="https://www.northumbria.ac.uk/" TargetMode="External"/><Relationship Id="rId40" Type="http://schemas.openxmlformats.org/officeDocument/2006/relationships/hyperlink" Target="https://www.sunderland.ac.uk/" TargetMode="External"/><Relationship Id="rId45" Type="http://schemas.openxmlformats.org/officeDocument/2006/relationships/hyperlink" Target="https://www.bournemouth.ac.uk/" TargetMode="External"/><Relationship Id="rId53" Type="http://schemas.openxmlformats.org/officeDocument/2006/relationships/hyperlink" Target="https://www.lsbu.ac.uk/" TargetMode="External"/><Relationship Id="rId5" Type="http://schemas.openxmlformats.org/officeDocument/2006/relationships/hyperlink" Target="https://www.exeter.ac.uk/" TargetMode="External"/><Relationship Id="rId19" Type="http://schemas.openxmlformats.org/officeDocument/2006/relationships/hyperlink" Target="https://www.nottingham.ac.uk/" TargetMode="External"/><Relationship Id="rId4" Type="http://schemas.openxmlformats.org/officeDocument/2006/relationships/hyperlink" Target="https://www.durham.ac.uk/" TargetMode="External"/><Relationship Id="rId9" Type="http://schemas.openxmlformats.org/officeDocument/2006/relationships/hyperlink" Target="https://www.sheffield.ac.uk/" TargetMode="External"/><Relationship Id="rId14" Type="http://schemas.openxmlformats.org/officeDocument/2006/relationships/hyperlink" Target="https://www.leeds.ac.uk/" TargetMode="External"/><Relationship Id="rId22" Type="http://schemas.openxmlformats.org/officeDocument/2006/relationships/hyperlink" Target="https://www.york.ac.uk/" TargetMode="External"/><Relationship Id="rId27" Type="http://schemas.openxmlformats.org/officeDocument/2006/relationships/hyperlink" Target="https://www.kingston.ac.uk/" TargetMode="External"/><Relationship Id="rId30" Type="http://schemas.openxmlformats.org/officeDocument/2006/relationships/hyperlink" Target="https://www.brookes.ac.uk/" TargetMode="External"/><Relationship Id="rId35" Type="http://schemas.openxmlformats.org/officeDocument/2006/relationships/hyperlink" Target="https://www.herts.ac.uk/" TargetMode="External"/><Relationship Id="rId43" Type="http://schemas.openxmlformats.org/officeDocument/2006/relationships/hyperlink" Target="https://www.wlv.ac.uk/" TargetMode="External"/><Relationship Id="rId48" Type="http://schemas.openxmlformats.org/officeDocument/2006/relationships/hyperlink" Target="https://www.leedsbeckett.ac.uk/" TargetMode="External"/><Relationship Id="rId56" Type="http://schemas.openxmlformats.org/officeDocument/2006/relationships/hyperlink" Target="https://www.plymouth.ac.uk/" TargetMode="External"/><Relationship Id="rId8" Type="http://schemas.openxmlformats.org/officeDocument/2006/relationships/hyperlink" Target="https://www.qub.ac.uk/" TargetMode="External"/><Relationship Id="rId51" Type="http://schemas.openxmlformats.org/officeDocument/2006/relationships/hyperlink" Target="https://www.mdx.ac.uk/" TargetMode="External"/><Relationship Id="rId3" Type="http://schemas.openxmlformats.org/officeDocument/2006/relationships/hyperlink" Target="https://www.cardiff.ac.uk/" TargetMode="External"/><Relationship Id="rId12" Type="http://schemas.openxmlformats.org/officeDocument/2006/relationships/hyperlink" Target="https://www.imperial.ac.uk/" TargetMode="External"/><Relationship Id="rId17" Type="http://schemas.openxmlformats.org/officeDocument/2006/relationships/hyperlink" Target="https://www.manchester.ac.uk/" TargetMode="External"/><Relationship Id="rId25" Type="http://schemas.openxmlformats.org/officeDocument/2006/relationships/hyperlink" Target="https://www.uclan.ac.uk/" TargetMode="External"/><Relationship Id="rId33" Type="http://schemas.openxmlformats.org/officeDocument/2006/relationships/hyperlink" Target="https://www.tees.ac.uk/" TargetMode="External"/><Relationship Id="rId38" Type="http://schemas.openxmlformats.org/officeDocument/2006/relationships/hyperlink" Target="https://www.port.ac.uk/" TargetMode="External"/><Relationship Id="rId46" Type="http://schemas.openxmlformats.org/officeDocument/2006/relationships/hyperlink" Target="https://www.coventry.ac.uk/" TargetMode="External"/><Relationship Id="rId20" Type="http://schemas.openxmlformats.org/officeDocument/2006/relationships/hyperlink" Target="https://www.southampton.ac.uk/" TargetMode="External"/><Relationship Id="rId41" Type="http://schemas.openxmlformats.org/officeDocument/2006/relationships/hyperlink" Target="https://www.uwl.ac.uk/" TargetMode="External"/><Relationship Id="rId54" Type="http://schemas.openxmlformats.org/officeDocument/2006/relationships/hyperlink" Target="https://uel.ac.uk/" TargetMode="External"/><Relationship Id="rId1" Type="http://schemas.openxmlformats.org/officeDocument/2006/relationships/hyperlink" Target="https://www.birmingham.ac.uk/" TargetMode="External"/><Relationship Id="rId6" Type="http://schemas.openxmlformats.org/officeDocument/2006/relationships/hyperlink" Target="https://www.gla.ac.uk/" TargetMode="External"/><Relationship Id="rId15" Type="http://schemas.openxmlformats.org/officeDocument/2006/relationships/hyperlink" Target="https://www.liverpool.ac.uk/" TargetMode="External"/><Relationship Id="rId23" Type="http://schemas.openxmlformats.org/officeDocument/2006/relationships/hyperlink" Target="https://www.aru.ac.uk/" TargetMode="External"/><Relationship Id="rId28" Type="http://schemas.openxmlformats.org/officeDocument/2006/relationships/hyperlink" Target="https://www.londonmet.ac.uk/" TargetMode="External"/><Relationship Id="rId36" Type="http://schemas.openxmlformats.org/officeDocument/2006/relationships/hyperlink" Target="https://www.hud.ac.uk/" TargetMode="External"/><Relationship Id="rId49" Type="http://schemas.openxmlformats.org/officeDocument/2006/relationships/hyperlink" Target="https://www.ljmu.ac.uk/" TargetMode="External"/><Relationship Id="rId57" Type="http://schemas.openxmlformats.org/officeDocument/2006/relationships/hyperlink" Target="https://www.uwe.ac.uk/" TargetMode="External"/><Relationship Id="rId10" Type="http://schemas.openxmlformats.org/officeDocument/2006/relationships/hyperlink" Target="https://www.ucl.ac.uk/" TargetMode="External"/><Relationship Id="rId31" Type="http://schemas.openxmlformats.org/officeDocument/2006/relationships/hyperlink" Target="https://www.shu.ac.uk/" TargetMode="External"/><Relationship Id="rId44" Type="http://schemas.openxmlformats.org/officeDocument/2006/relationships/hyperlink" Target="https://www.bcu.ac.uk/" TargetMode="External"/><Relationship Id="rId52" Type="http://schemas.openxmlformats.org/officeDocument/2006/relationships/hyperlink" Target="https://www.ntu.ac.uk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squiz.net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D76"/>
  <sheetViews>
    <sheetView tabSelected="1" workbookViewId="0">
      <selection activeCell="CZ1" sqref="CZ1"/>
    </sheetView>
  </sheetViews>
  <sheetFormatPr baseColWidth="10" defaultColWidth="12.6640625" defaultRowHeight="15.75" customHeight="1"/>
  <cols>
    <col min="1" max="1" width="22.1640625" customWidth="1"/>
    <col min="3" max="3" width="17.1640625" customWidth="1"/>
    <col min="4" max="4" width="14.5" customWidth="1"/>
    <col min="6" max="40" width="13.5" customWidth="1"/>
    <col min="92" max="92" width="13.33203125" customWidth="1"/>
  </cols>
  <sheetData>
    <row r="1" spans="1:108" s="46" customFormat="1" ht="70">
      <c r="A1" s="39" t="s">
        <v>0</v>
      </c>
      <c r="B1" s="40" t="s">
        <v>1</v>
      </c>
      <c r="C1" s="41" t="s">
        <v>2</v>
      </c>
      <c r="D1" s="41" t="s">
        <v>3</v>
      </c>
      <c r="E1" s="41" t="s">
        <v>4</v>
      </c>
      <c r="F1" s="42" t="s">
        <v>5</v>
      </c>
      <c r="G1" s="42" t="s">
        <v>6</v>
      </c>
      <c r="H1" s="42" t="s">
        <v>7</v>
      </c>
      <c r="I1" s="42" t="s">
        <v>8</v>
      </c>
      <c r="J1" s="43" t="s">
        <v>9</v>
      </c>
      <c r="K1" s="43" t="s">
        <v>10</v>
      </c>
      <c r="L1" s="42" t="s">
        <v>11</v>
      </c>
      <c r="M1" s="42" t="s">
        <v>12</v>
      </c>
      <c r="N1" s="42" t="s">
        <v>13</v>
      </c>
      <c r="O1" s="42" t="s">
        <v>14</v>
      </c>
      <c r="P1" s="42" t="s">
        <v>15</v>
      </c>
      <c r="Q1" s="42" t="s">
        <v>16</v>
      </c>
      <c r="R1" s="42" t="s">
        <v>17</v>
      </c>
      <c r="S1" s="42" t="s">
        <v>18</v>
      </c>
      <c r="T1" s="42" t="s">
        <v>19</v>
      </c>
      <c r="U1" s="42" t="s">
        <v>20</v>
      </c>
      <c r="V1" s="42" t="s">
        <v>21</v>
      </c>
      <c r="W1" s="42" t="s">
        <v>22</v>
      </c>
      <c r="X1" s="42" t="s">
        <v>23</v>
      </c>
      <c r="Y1" s="42" t="s">
        <v>24</v>
      </c>
      <c r="Z1" s="42" t="s">
        <v>25</v>
      </c>
      <c r="AA1" s="42" t="s">
        <v>26</v>
      </c>
      <c r="AB1" s="42" t="s">
        <v>27</v>
      </c>
      <c r="AC1" s="42" t="s">
        <v>28</v>
      </c>
      <c r="AD1" s="42" t="s">
        <v>29</v>
      </c>
      <c r="AE1" s="42" t="s">
        <v>30</v>
      </c>
      <c r="AF1" s="43" t="s">
        <v>31</v>
      </c>
      <c r="AG1" s="42" t="s">
        <v>32</v>
      </c>
      <c r="AH1" s="42" t="s">
        <v>33</v>
      </c>
      <c r="AI1" s="42" t="s">
        <v>34</v>
      </c>
      <c r="AJ1" s="42" t="s">
        <v>35</v>
      </c>
      <c r="AK1" s="42" t="s">
        <v>36</v>
      </c>
      <c r="AL1" s="42" t="s">
        <v>37</v>
      </c>
      <c r="AM1" s="42" t="s">
        <v>38</v>
      </c>
      <c r="AN1" s="42" t="s">
        <v>39</v>
      </c>
      <c r="AO1" s="42" t="s">
        <v>40</v>
      </c>
      <c r="AP1" s="42" t="s">
        <v>41</v>
      </c>
      <c r="AQ1" s="42" t="s">
        <v>42</v>
      </c>
      <c r="AR1" s="42" t="s">
        <v>43</v>
      </c>
      <c r="AS1" s="42" t="s">
        <v>44</v>
      </c>
      <c r="AT1" s="42" t="s">
        <v>45</v>
      </c>
      <c r="AU1" s="42" t="s">
        <v>46</v>
      </c>
      <c r="AV1" s="42" t="s">
        <v>47</v>
      </c>
      <c r="AW1" s="42" t="s">
        <v>48</v>
      </c>
      <c r="AX1" s="42" t="s">
        <v>49</v>
      </c>
      <c r="AY1" s="42" t="s">
        <v>50</v>
      </c>
      <c r="AZ1" s="43" t="s">
        <v>51</v>
      </c>
      <c r="BA1" s="43" t="s">
        <v>52</v>
      </c>
      <c r="BB1" s="42" t="s">
        <v>53</v>
      </c>
      <c r="BC1" s="42" t="s">
        <v>54</v>
      </c>
      <c r="BD1" s="42" t="s">
        <v>55</v>
      </c>
      <c r="BE1" s="42" t="s">
        <v>56</v>
      </c>
      <c r="BF1" s="42" t="s">
        <v>57</v>
      </c>
      <c r="BG1" s="42" t="s">
        <v>58</v>
      </c>
      <c r="BH1" s="42" t="s">
        <v>59</v>
      </c>
      <c r="BI1" s="42" t="s">
        <v>60</v>
      </c>
      <c r="BJ1" s="42" t="s">
        <v>61</v>
      </c>
      <c r="BK1" s="42" t="s">
        <v>62</v>
      </c>
      <c r="BL1" s="42" t="s">
        <v>63</v>
      </c>
      <c r="BM1" s="42" t="s">
        <v>64</v>
      </c>
      <c r="BN1" s="42" t="s">
        <v>65</v>
      </c>
      <c r="BO1" s="42" t="s">
        <v>66</v>
      </c>
      <c r="BP1" s="42" t="s">
        <v>67</v>
      </c>
      <c r="BQ1" s="42" t="s">
        <v>68</v>
      </c>
      <c r="BR1" s="42" t="s">
        <v>69</v>
      </c>
      <c r="BS1" s="42" t="s">
        <v>70</v>
      </c>
      <c r="BT1" s="42" t="s">
        <v>71</v>
      </c>
      <c r="BU1" s="42" t="s">
        <v>72</v>
      </c>
      <c r="BV1" s="42" t="s">
        <v>73</v>
      </c>
      <c r="BW1" s="42" t="s">
        <v>74</v>
      </c>
      <c r="BX1" s="42" t="s">
        <v>75</v>
      </c>
      <c r="BY1" s="42" t="s">
        <v>76</v>
      </c>
      <c r="BZ1" s="42" t="s">
        <v>77</v>
      </c>
      <c r="CA1" s="42" t="s">
        <v>78</v>
      </c>
      <c r="CB1" s="42" t="s">
        <v>79</v>
      </c>
      <c r="CC1" s="42" t="s">
        <v>80</v>
      </c>
      <c r="CD1" s="42" t="s">
        <v>81</v>
      </c>
      <c r="CE1" s="42" t="s">
        <v>82</v>
      </c>
      <c r="CF1" s="42" t="s">
        <v>83</v>
      </c>
      <c r="CG1" s="42" t="s">
        <v>84</v>
      </c>
      <c r="CH1" s="42" t="s">
        <v>85</v>
      </c>
      <c r="CI1" s="42" t="s">
        <v>86</v>
      </c>
      <c r="CJ1" s="42" t="s">
        <v>87</v>
      </c>
      <c r="CK1" s="42" t="s">
        <v>88</v>
      </c>
      <c r="CL1" s="42" t="s">
        <v>89</v>
      </c>
      <c r="CM1" s="42" t="s">
        <v>90</v>
      </c>
      <c r="CN1" s="41" t="s">
        <v>91</v>
      </c>
      <c r="CO1" s="41" t="s">
        <v>92</v>
      </c>
      <c r="CP1" s="41" t="s">
        <v>93</v>
      </c>
      <c r="CQ1" s="41" t="s">
        <v>94</v>
      </c>
      <c r="CR1" s="44" t="s">
        <v>95</v>
      </c>
      <c r="CS1" s="44" t="s">
        <v>96</v>
      </c>
      <c r="CT1" s="44" t="s">
        <v>97</v>
      </c>
      <c r="CU1" s="44" t="s">
        <v>98</v>
      </c>
      <c r="CV1" s="44" t="s">
        <v>99</v>
      </c>
      <c r="CW1" s="44" t="s">
        <v>100</v>
      </c>
      <c r="CX1" s="45" t="s">
        <v>101</v>
      </c>
      <c r="CY1" s="44" t="s">
        <v>102</v>
      </c>
      <c r="CZ1" s="44" t="s">
        <v>103</v>
      </c>
      <c r="DA1" s="44" t="s">
        <v>104</v>
      </c>
      <c r="DB1" s="44" t="s">
        <v>105</v>
      </c>
      <c r="DC1" s="44" t="s">
        <v>106</v>
      </c>
      <c r="DD1" s="44" t="s">
        <v>107</v>
      </c>
    </row>
    <row r="2" spans="1:108" ht="14">
      <c r="A2" s="2">
        <f>1</f>
        <v>1</v>
      </c>
      <c r="B2" s="3">
        <v>1</v>
      </c>
      <c r="C2" s="4">
        <v>1.5625000000000001E-3</v>
      </c>
      <c r="D2" s="3">
        <v>3.43</v>
      </c>
      <c r="E2" s="3">
        <v>57.55</v>
      </c>
      <c r="F2" s="3">
        <v>0</v>
      </c>
      <c r="G2" s="3">
        <v>0</v>
      </c>
      <c r="H2" s="3">
        <v>0</v>
      </c>
      <c r="I2" s="3">
        <v>0</v>
      </c>
      <c r="J2" s="3">
        <v>0</v>
      </c>
      <c r="K2" s="3">
        <v>0</v>
      </c>
      <c r="L2" s="3">
        <v>0</v>
      </c>
      <c r="M2" s="3">
        <v>0</v>
      </c>
      <c r="N2" s="3">
        <v>0</v>
      </c>
      <c r="O2" s="3">
        <v>0</v>
      </c>
      <c r="P2" s="3">
        <v>0</v>
      </c>
      <c r="Q2" s="3">
        <v>0</v>
      </c>
      <c r="R2" s="3">
        <v>0</v>
      </c>
      <c r="S2" s="3">
        <v>0</v>
      </c>
      <c r="T2" s="3">
        <f t="shared" ref="T2:T58" si="0">SUM(F2:S2)</f>
        <v>0</v>
      </c>
      <c r="U2" s="3">
        <v>0</v>
      </c>
      <c r="V2" s="3">
        <v>1</v>
      </c>
      <c r="W2" s="3">
        <v>0</v>
      </c>
      <c r="X2" s="3">
        <v>0</v>
      </c>
      <c r="Y2" s="3">
        <v>0</v>
      </c>
      <c r="Z2" s="3">
        <v>0</v>
      </c>
      <c r="AA2" s="3">
        <v>0</v>
      </c>
      <c r="AB2" s="3">
        <v>0</v>
      </c>
      <c r="AC2" s="3">
        <v>0</v>
      </c>
      <c r="AD2" s="3">
        <v>0</v>
      </c>
      <c r="AE2" s="3">
        <v>0</v>
      </c>
      <c r="AF2" s="3">
        <v>0</v>
      </c>
      <c r="AG2" s="5">
        <v>0</v>
      </c>
      <c r="AH2" s="3">
        <v>0</v>
      </c>
      <c r="AI2" s="3">
        <v>0</v>
      </c>
      <c r="AJ2" s="3">
        <v>0</v>
      </c>
      <c r="AK2" s="3">
        <v>0</v>
      </c>
      <c r="AL2" s="3">
        <v>0</v>
      </c>
      <c r="AM2" s="3">
        <v>0</v>
      </c>
      <c r="AN2" s="3">
        <v>0</v>
      </c>
      <c r="AO2" s="3">
        <v>1</v>
      </c>
      <c r="AP2" s="3">
        <v>0</v>
      </c>
      <c r="AQ2" s="3">
        <v>1</v>
      </c>
      <c r="AR2" s="3">
        <v>0</v>
      </c>
      <c r="AS2" s="3">
        <v>15</v>
      </c>
      <c r="AT2" s="3">
        <v>0</v>
      </c>
      <c r="AU2" s="3">
        <v>0</v>
      </c>
      <c r="AV2" s="3">
        <v>0</v>
      </c>
      <c r="AW2" s="3">
        <v>0</v>
      </c>
      <c r="AX2" s="3">
        <f>SUM(V2:AS2)</f>
        <v>18</v>
      </c>
      <c r="AY2" s="3">
        <v>9</v>
      </c>
      <c r="AZ2" s="3">
        <v>18</v>
      </c>
      <c r="BA2" s="3">
        <v>0</v>
      </c>
      <c r="BB2" s="3">
        <v>1</v>
      </c>
      <c r="BC2" s="3">
        <v>0</v>
      </c>
      <c r="BD2" s="3">
        <v>13</v>
      </c>
      <c r="BE2" s="3">
        <v>2</v>
      </c>
      <c r="BF2" s="3">
        <v>0</v>
      </c>
      <c r="BG2" s="3">
        <v>1</v>
      </c>
      <c r="BH2" s="3">
        <v>1</v>
      </c>
      <c r="BI2" s="3">
        <v>1</v>
      </c>
      <c r="BJ2" s="3">
        <f>SUM(AY2:BI2)</f>
        <v>46</v>
      </c>
      <c r="BK2" s="3">
        <v>1</v>
      </c>
      <c r="BL2" s="3">
        <v>15</v>
      </c>
      <c r="BM2" s="3">
        <v>13</v>
      </c>
      <c r="BN2" s="5">
        <v>0</v>
      </c>
      <c r="BO2" s="5">
        <v>0</v>
      </c>
      <c r="BP2" s="5">
        <v>0</v>
      </c>
      <c r="BQ2" s="3">
        <v>0</v>
      </c>
      <c r="BR2" s="3">
        <v>9</v>
      </c>
      <c r="BS2" s="3">
        <v>0</v>
      </c>
      <c r="BT2" s="3">
        <v>0</v>
      </c>
      <c r="BU2" s="3">
        <v>1</v>
      </c>
      <c r="BV2" s="3">
        <v>0</v>
      </c>
      <c r="BW2" s="3">
        <v>0</v>
      </c>
      <c r="BX2" s="3">
        <v>0</v>
      </c>
      <c r="BY2" s="3">
        <v>1</v>
      </c>
      <c r="BZ2" s="3">
        <v>0</v>
      </c>
      <c r="CA2" s="3">
        <v>0</v>
      </c>
      <c r="CB2" s="3">
        <f>SUM(BK2:CA2)</f>
        <v>40</v>
      </c>
      <c r="CC2" s="3">
        <v>13</v>
      </c>
      <c r="CD2" s="3">
        <v>0</v>
      </c>
      <c r="CE2" s="3">
        <v>0</v>
      </c>
      <c r="CF2" s="3">
        <v>0</v>
      </c>
      <c r="CG2" s="3">
        <v>0</v>
      </c>
      <c r="CH2" s="3">
        <v>0</v>
      </c>
      <c r="CI2" s="3">
        <v>0</v>
      </c>
      <c r="CJ2" s="3">
        <v>44</v>
      </c>
      <c r="CK2" s="3">
        <v>1</v>
      </c>
      <c r="CL2" s="3">
        <v>0</v>
      </c>
      <c r="CM2" s="3">
        <f>SUM(CC2:CL2)</f>
        <v>58</v>
      </c>
      <c r="CN2" s="3">
        <v>24</v>
      </c>
      <c r="CO2" s="3">
        <v>0</v>
      </c>
      <c r="CP2" s="3">
        <v>320</v>
      </c>
      <c r="CQ2" s="3">
        <f t="shared" ref="CQ2:CQ58" si="1">SUM(CN2:CP2)</f>
        <v>344</v>
      </c>
      <c r="CR2" s="3">
        <v>1</v>
      </c>
      <c r="CS2" s="3">
        <v>1</v>
      </c>
      <c r="CT2" s="3">
        <v>1</v>
      </c>
      <c r="CU2" s="3">
        <v>1</v>
      </c>
      <c r="CV2" s="3">
        <v>1</v>
      </c>
      <c r="CW2" s="3">
        <v>0</v>
      </c>
      <c r="CX2" s="3">
        <f t="shared" ref="CX2:CX4" si="2">SUM(CR2:CV2)/6*100</f>
        <v>83.333333333333343</v>
      </c>
      <c r="CY2" s="6">
        <v>44732</v>
      </c>
      <c r="CZ2" s="3" t="e">
        <f t="shared" ref="CZ2:CZ15" ca="1" si="3">_xludf.DAYS($CZ$76,CY2)</f>
        <v>#NAME?</v>
      </c>
      <c r="DA2" s="3">
        <v>4</v>
      </c>
      <c r="DB2" s="6">
        <v>44736</v>
      </c>
      <c r="DC2" s="3">
        <v>8</v>
      </c>
      <c r="DD2" s="3">
        <v>7</v>
      </c>
    </row>
    <row r="3" spans="1:108" ht="14">
      <c r="A3" s="2">
        <f t="shared" ref="A3:A58" si="4">A2+1</f>
        <v>2</v>
      </c>
      <c r="B3" s="3">
        <v>1</v>
      </c>
      <c r="C3" s="4">
        <v>2.488425925925926E-3</v>
      </c>
      <c r="D3" s="3">
        <v>4.34</v>
      </c>
      <c r="E3" s="3">
        <v>51.43</v>
      </c>
      <c r="F3" s="3">
        <v>0</v>
      </c>
      <c r="G3" s="3">
        <v>1</v>
      </c>
      <c r="H3" s="3">
        <v>0</v>
      </c>
      <c r="I3" s="3">
        <v>0</v>
      </c>
      <c r="J3" s="3">
        <v>0</v>
      </c>
      <c r="K3" s="3">
        <v>0</v>
      </c>
      <c r="L3" s="3">
        <v>0</v>
      </c>
      <c r="M3" s="3">
        <v>0</v>
      </c>
      <c r="N3" s="3">
        <v>0</v>
      </c>
      <c r="O3" s="3">
        <v>0</v>
      </c>
      <c r="P3" s="3">
        <v>0</v>
      </c>
      <c r="Q3" s="3">
        <v>0</v>
      </c>
      <c r="R3" s="3">
        <v>0</v>
      </c>
      <c r="S3" s="3">
        <v>0</v>
      </c>
      <c r="T3" s="3">
        <f t="shared" si="0"/>
        <v>1</v>
      </c>
      <c r="U3" s="3">
        <v>2</v>
      </c>
      <c r="V3" s="3">
        <v>0</v>
      </c>
      <c r="W3" s="3">
        <v>0</v>
      </c>
      <c r="X3" s="3">
        <v>0</v>
      </c>
      <c r="Y3" s="3">
        <v>0</v>
      </c>
      <c r="Z3" s="3">
        <v>0</v>
      </c>
      <c r="AA3" s="3">
        <v>0</v>
      </c>
      <c r="AB3" s="3">
        <v>0</v>
      </c>
      <c r="AC3" s="3">
        <v>0</v>
      </c>
      <c r="AD3" s="3">
        <v>0</v>
      </c>
      <c r="AE3" s="3">
        <v>0</v>
      </c>
      <c r="AF3" s="3">
        <v>0</v>
      </c>
      <c r="AG3" s="3">
        <v>0</v>
      </c>
      <c r="AH3" s="3">
        <v>0</v>
      </c>
      <c r="AI3" s="3">
        <v>0</v>
      </c>
      <c r="AJ3" s="3">
        <v>0</v>
      </c>
      <c r="AK3" s="3">
        <v>1</v>
      </c>
      <c r="AL3" s="3">
        <v>0</v>
      </c>
      <c r="AM3" s="3">
        <v>0</v>
      </c>
      <c r="AN3" s="3">
        <v>0</v>
      </c>
      <c r="AO3" s="3">
        <v>2</v>
      </c>
      <c r="AP3" s="3">
        <v>0</v>
      </c>
      <c r="AQ3" s="3">
        <v>8</v>
      </c>
      <c r="AR3" s="3">
        <v>1</v>
      </c>
      <c r="AS3" s="3">
        <v>5</v>
      </c>
      <c r="AT3" s="3">
        <v>0</v>
      </c>
      <c r="AU3" s="3">
        <v>0</v>
      </c>
      <c r="AV3" s="3">
        <v>0</v>
      </c>
      <c r="AW3" s="3">
        <v>0</v>
      </c>
      <c r="AX3" s="3">
        <f t="shared" ref="AX3:AX15" si="5">SUM(V3:AW3)</f>
        <v>17</v>
      </c>
      <c r="AY3" s="3">
        <v>2</v>
      </c>
      <c r="AZ3" s="3">
        <v>1</v>
      </c>
      <c r="BA3" s="3">
        <v>0</v>
      </c>
      <c r="BB3" s="3">
        <v>1</v>
      </c>
      <c r="BC3" s="3">
        <v>0</v>
      </c>
      <c r="BD3" s="3">
        <v>0</v>
      </c>
      <c r="BE3" s="3">
        <v>3</v>
      </c>
      <c r="BF3" s="3">
        <v>0</v>
      </c>
      <c r="BG3" s="3">
        <v>3</v>
      </c>
      <c r="BH3" s="3">
        <v>3</v>
      </c>
      <c r="BI3" s="3">
        <v>1</v>
      </c>
      <c r="BJ3" s="3">
        <f t="shared" ref="BJ3:BJ58" si="6">SUM(AY3:BI3)</f>
        <v>14</v>
      </c>
      <c r="BK3" s="3">
        <v>2</v>
      </c>
      <c r="BL3" s="3">
        <v>13</v>
      </c>
      <c r="BM3" s="3">
        <v>0</v>
      </c>
      <c r="BN3" s="3">
        <v>0</v>
      </c>
      <c r="BO3" s="3">
        <v>0</v>
      </c>
      <c r="BP3" s="5">
        <v>0</v>
      </c>
      <c r="BQ3" s="3">
        <v>0</v>
      </c>
      <c r="BR3" s="3">
        <v>17</v>
      </c>
      <c r="BS3" s="3">
        <v>4</v>
      </c>
      <c r="BT3" s="3">
        <v>2</v>
      </c>
      <c r="BU3" s="3">
        <v>1</v>
      </c>
      <c r="BV3" s="3">
        <v>12</v>
      </c>
      <c r="BW3" s="3">
        <v>1</v>
      </c>
      <c r="BX3" s="3">
        <v>1</v>
      </c>
      <c r="BY3" s="3">
        <v>1</v>
      </c>
      <c r="BZ3" s="3">
        <v>0</v>
      </c>
      <c r="CA3" s="3">
        <v>0</v>
      </c>
      <c r="CB3" s="3">
        <f t="shared" ref="CB3:CB58" si="7">SUM(BK3:CA3)</f>
        <v>54</v>
      </c>
      <c r="CC3" s="3">
        <v>22</v>
      </c>
      <c r="CD3" s="3">
        <v>23</v>
      </c>
      <c r="CE3" s="3">
        <v>0</v>
      </c>
      <c r="CF3" s="3">
        <v>0</v>
      </c>
      <c r="CG3" s="3">
        <v>0</v>
      </c>
      <c r="CH3" s="3">
        <v>0</v>
      </c>
      <c r="CI3" s="3">
        <v>2</v>
      </c>
      <c r="CJ3" s="3">
        <v>26</v>
      </c>
      <c r="CK3" s="3">
        <v>13</v>
      </c>
      <c r="CL3" s="3">
        <v>0</v>
      </c>
      <c r="CM3" s="3">
        <f t="shared" ref="CM3:CM58" si="8">SUM(CC3:CL3)</f>
        <v>86</v>
      </c>
      <c r="CN3" s="3">
        <v>8</v>
      </c>
      <c r="CO3" s="3">
        <v>0</v>
      </c>
      <c r="CP3" s="3">
        <v>200</v>
      </c>
      <c r="CQ3" s="3">
        <f t="shared" si="1"/>
        <v>208</v>
      </c>
      <c r="CR3" s="3">
        <v>1</v>
      </c>
      <c r="CS3" s="3">
        <v>1</v>
      </c>
      <c r="CT3" s="3">
        <v>1</v>
      </c>
      <c r="CU3" s="3">
        <v>1</v>
      </c>
      <c r="CV3" s="3">
        <v>1</v>
      </c>
      <c r="CW3" s="3">
        <v>0</v>
      </c>
      <c r="CX3" s="3">
        <f t="shared" si="2"/>
        <v>83.333333333333343</v>
      </c>
      <c r="CY3" s="7">
        <v>44859</v>
      </c>
      <c r="CZ3" s="3" t="e">
        <f t="shared" ca="1" si="3"/>
        <v>#NAME?</v>
      </c>
      <c r="DA3" s="3">
        <v>3</v>
      </c>
      <c r="DB3" s="6">
        <v>44768</v>
      </c>
      <c r="DC3" s="3">
        <v>9</v>
      </c>
      <c r="DD3" s="3">
        <v>7</v>
      </c>
    </row>
    <row r="4" spans="1:108" ht="14">
      <c r="A4" s="2">
        <f t="shared" si="4"/>
        <v>3</v>
      </c>
      <c r="B4" s="3">
        <v>1</v>
      </c>
      <c r="C4" s="4">
        <v>2.0370370370370369E-3</v>
      </c>
      <c r="D4" s="3">
        <v>4.37</v>
      </c>
      <c r="E4" s="3">
        <v>40.71</v>
      </c>
      <c r="F4" s="3">
        <v>0</v>
      </c>
      <c r="G4" s="3">
        <v>0</v>
      </c>
      <c r="H4" s="3">
        <v>0</v>
      </c>
      <c r="I4" s="3">
        <v>0</v>
      </c>
      <c r="J4" s="3">
        <v>0</v>
      </c>
      <c r="K4" s="3">
        <v>0</v>
      </c>
      <c r="L4" s="3">
        <v>0</v>
      </c>
      <c r="M4" s="3">
        <v>0</v>
      </c>
      <c r="N4" s="3">
        <v>0</v>
      </c>
      <c r="O4" s="3">
        <v>0</v>
      </c>
      <c r="P4" s="3">
        <v>0</v>
      </c>
      <c r="Q4" s="3">
        <v>0</v>
      </c>
      <c r="R4" s="3">
        <v>0</v>
      </c>
      <c r="S4" s="3">
        <v>0</v>
      </c>
      <c r="T4" s="3">
        <f t="shared" si="0"/>
        <v>0</v>
      </c>
      <c r="U4" s="5">
        <v>1</v>
      </c>
      <c r="V4" s="3">
        <v>1</v>
      </c>
      <c r="W4" s="3">
        <v>0</v>
      </c>
      <c r="X4" s="3">
        <v>0</v>
      </c>
      <c r="Y4" s="3">
        <v>0</v>
      </c>
      <c r="Z4" s="3">
        <v>0</v>
      </c>
      <c r="AA4" s="3">
        <v>0</v>
      </c>
      <c r="AB4" s="3">
        <v>0</v>
      </c>
      <c r="AC4" s="3">
        <v>0</v>
      </c>
      <c r="AD4" s="3">
        <v>0</v>
      </c>
      <c r="AE4" s="3">
        <v>0</v>
      </c>
      <c r="AF4" s="3">
        <v>0</v>
      </c>
      <c r="AG4" s="3">
        <v>0</v>
      </c>
      <c r="AH4" s="3">
        <v>1</v>
      </c>
      <c r="AI4" s="3">
        <v>0</v>
      </c>
      <c r="AJ4" s="3">
        <v>0</v>
      </c>
      <c r="AK4" s="5">
        <v>0</v>
      </c>
      <c r="AL4" s="3">
        <v>0</v>
      </c>
      <c r="AM4" s="3">
        <v>0</v>
      </c>
      <c r="AN4" s="3">
        <v>0</v>
      </c>
      <c r="AO4" s="3">
        <v>13</v>
      </c>
      <c r="AP4" s="3">
        <v>0</v>
      </c>
      <c r="AQ4" s="3">
        <v>1</v>
      </c>
      <c r="AR4" s="5">
        <v>0</v>
      </c>
      <c r="AS4" s="5">
        <v>0</v>
      </c>
      <c r="AT4" s="5">
        <v>0</v>
      </c>
      <c r="AU4" s="5">
        <v>0</v>
      </c>
      <c r="AV4" s="5">
        <v>0</v>
      </c>
      <c r="AW4" s="5">
        <v>0</v>
      </c>
      <c r="AX4" s="3">
        <f t="shared" si="5"/>
        <v>16</v>
      </c>
      <c r="AY4" s="3">
        <v>3</v>
      </c>
      <c r="AZ4" s="3">
        <v>6</v>
      </c>
      <c r="BA4" s="3">
        <v>1</v>
      </c>
      <c r="BB4" s="3">
        <v>1</v>
      </c>
      <c r="BC4" s="3">
        <v>0</v>
      </c>
      <c r="BD4" s="3">
        <v>10</v>
      </c>
      <c r="BE4" s="3">
        <v>2</v>
      </c>
      <c r="BF4" s="3">
        <v>0</v>
      </c>
      <c r="BG4" s="3">
        <v>1</v>
      </c>
      <c r="BH4" s="3">
        <v>1</v>
      </c>
      <c r="BI4" s="3">
        <v>2</v>
      </c>
      <c r="BJ4" s="3">
        <f t="shared" si="6"/>
        <v>27</v>
      </c>
      <c r="BK4" s="3">
        <v>12</v>
      </c>
      <c r="BL4" s="3">
        <v>7</v>
      </c>
      <c r="BM4" s="3">
        <v>0</v>
      </c>
      <c r="BN4" s="3">
        <v>0</v>
      </c>
      <c r="BO4" s="3">
        <v>0</v>
      </c>
      <c r="BP4" s="3">
        <v>0</v>
      </c>
      <c r="BQ4" s="3">
        <v>0</v>
      </c>
      <c r="BR4" s="3">
        <v>32</v>
      </c>
      <c r="BS4" s="3">
        <v>0</v>
      </c>
      <c r="BT4" s="3">
        <v>0</v>
      </c>
      <c r="BU4" s="3">
        <v>0</v>
      </c>
      <c r="BV4" s="3">
        <v>10</v>
      </c>
      <c r="BW4" s="3">
        <v>1</v>
      </c>
      <c r="BX4" s="3">
        <v>1</v>
      </c>
      <c r="BY4" s="3">
        <v>1</v>
      </c>
      <c r="BZ4" s="3">
        <v>0</v>
      </c>
      <c r="CA4" s="3">
        <v>0</v>
      </c>
      <c r="CB4" s="3">
        <f t="shared" si="7"/>
        <v>64</v>
      </c>
      <c r="CC4" s="3">
        <v>2</v>
      </c>
      <c r="CD4" s="3">
        <v>208</v>
      </c>
      <c r="CE4" s="3">
        <v>1</v>
      </c>
      <c r="CF4" s="3">
        <v>0</v>
      </c>
      <c r="CG4" s="3">
        <v>1</v>
      </c>
      <c r="CH4" s="3">
        <v>0</v>
      </c>
      <c r="CI4" s="3">
        <v>0</v>
      </c>
      <c r="CJ4" s="3">
        <v>1</v>
      </c>
      <c r="CK4" s="3">
        <v>2</v>
      </c>
      <c r="CL4" s="3">
        <v>0</v>
      </c>
      <c r="CM4" s="3">
        <f t="shared" si="8"/>
        <v>215</v>
      </c>
      <c r="CN4" s="3">
        <v>2</v>
      </c>
      <c r="CO4" s="3">
        <v>0</v>
      </c>
      <c r="CP4" s="3">
        <v>452</v>
      </c>
      <c r="CQ4" s="3">
        <f t="shared" si="1"/>
        <v>454</v>
      </c>
      <c r="CR4" s="3">
        <v>1</v>
      </c>
      <c r="CS4" s="3">
        <v>1</v>
      </c>
      <c r="CT4" s="3">
        <v>1</v>
      </c>
      <c r="CU4" s="3">
        <v>1</v>
      </c>
      <c r="CV4" s="3">
        <v>1</v>
      </c>
      <c r="CW4" s="3">
        <v>0</v>
      </c>
      <c r="CX4" s="3">
        <f t="shared" si="2"/>
        <v>83.333333333333343</v>
      </c>
      <c r="CY4" s="6">
        <v>45495</v>
      </c>
      <c r="CZ4" s="3" t="e">
        <f t="shared" ca="1" si="3"/>
        <v>#NAME?</v>
      </c>
      <c r="DA4" s="3">
        <v>0</v>
      </c>
      <c r="DB4" s="6">
        <v>44819</v>
      </c>
      <c r="DC4" s="3">
        <v>10</v>
      </c>
      <c r="DD4" s="3">
        <v>3</v>
      </c>
    </row>
    <row r="5" spans="1:108" ht="14">
      <c r="A5" s="2">
        <f t="shared" si="4"/>
        <v>4</v>
      </c>
      <c r="B5" s="3">
        <v>1</v>
      </c>
      <c r="C5" s="4">
        <v>3.9120370370370368E-3</v>
      </c>
      <c r="D5" s="3">
        <v>4.75</v>
      </c>
      <c r="E5" s="3">
        <v>45.57</v>
      </c>
      <c r="F5" s="3">
        <v>0</v>
      </c>
      <c r="G5" s="3">
        <v>0</v>
      </c>
      <c r="H5" s="3">
        <v>0</v>
      </c>
      <c r="I5" s="3">
        <v>0</v>
      </c>
      <c r="J5" s="3">
        <v>2</v>
      </c>
      <c r="K5" s="3">
        <v>0</v>
      </c>
      <c r="L5" s="3">
        <v>0</v>
      </c>
      <c r="M5" s="3">
        <v>1</v>
      </c>
      <c r="N5" s="3">
        <v>0</v>
      </c>
      <c r="O5" s="3">
        <v>0</v>
      </c>
      <c r="P5" s="3">
        <v>0</v>
      </c>
      <c r="Q5" s="3">
        <v>0</v>
      </c>
      <c r="R5" s="3">
        <v>0</v>
      </c>
      <c r="S5" s="3">
        <v>0</v>
      </c>
      <c r="T5" s="3">
        <f t="shared" si="0"/>
        <v>3</v>
      </c>
      <c r="U5" s="3">
        <v>7</v>
      </c>
      <c r="V5" s="5">
        <v>0</v>
      </c>
      <c r="W5" s="5">
        <v>0</v>
      </c>
      <c r="X5" s="5">
        <v>0</v>
      </c>
      <c r="Y5" s="5">
        <v>0</v>
      </c>
      <c r="Z5" s="5">
        <v>0</v>
      </c>
      <c r="AA5" s="5">
        <v>0</v>
      </c>
      <c r="AB5" s="5">
        <v>0</v>
      </c>
      <c r="AC5" s="5">
        <v>0</v>
      </c>
      <c r="AD5" s="3">
        <v>1</v>
      </c>
      <c r="AE5" s="3">
        <v>2</v>
      </c>
      <c r="AF5" s="3">
        <v>0</v>
      </c>
      <c r="AG5" s="3">
        <v>0</v>
      </c>
      <c r="AH5" s="3">
        <v>8</v>
      </c>
      <c r="AI5" s="3">
        <v>0</v>
      </c>
      <c r="AJ5" s="3">
        <v>0</v>
      </c>
      <c r="AK5" s="3">
        <v>1</v>
      </c>
      <c r="AL5" s="3">
        <v>0</v>
      </c>
      <c r="AM5" s="3">
        <v>0</v>
      </c>
      <c r="AN5" s="3">
        <v>0</v>
      </c>
      <c r="AO5" s="5">
        <v>0</v>
      </c>
      <c r="AP5" s="3">
        <v>0</v>
      </c>
      <c r="AQ5" s="3">
        <v>4</v>
      </c>
      <c r="AR5" s="5">
        <v>0</v>
      </c>
      <c r="AS5" s="5">
        <v>0</v>
      </c>
      <c r="AT5" s="5">
        <v>0</v>
      </c>
      <c r="AU5" s="3">
        <v>1</v>
      </c>
      <c r="AV5" s="3">
        <v>1</v>
      </c>
      <c r="AW5" s="5">
        <v>0</v>
      </c>
      <c r="AX5" s="3">
        <f t="shared" si="5"/>
        <v>18</v>
      </c>
      <c r="AY5" s="3">
        <v>47</v>
      </c>
      <c r="AZ5" s="3">
        <v>4</v>
      </c>
      <c r="BA5" s="3">
        <v>0</v>
      </c>
      <c r="BB5" s="3">
        <v>3</v>
      </c>
      <c r="BC5" s="3">
        <v>0</v>
      </c>
      <c r="BD5" s="3">
        <v>0</v>
      </c>
      <c r="BE5" s="3">
        <v>2</v>
      </c>
      <c r="BF5" s="3">
        <v>0</v>
      </c>
      <c r="BG5" s="3">
        <v>1</v>
      </c>
      <c r="BH5" s="3">
        <v>1</v>
      </c>
      <c r="BI5" s="3">
        <v>1</v>
      </c>
      <c r="BJ5" s="3">
        <f t="shared" si="6"/>
        <v>59</v>
      </c>
      <c r="BK5" s="3">
        <v>0</v>
      </c>
      <c r="BL5" s="3">
        <v>14</v>
      </c>
      <c r="BM5" s="3">
        <v>59</v>
      </c>
      <c r="BN5" s="3">
        <v>0</v>
      </c>
      <c r="BO5" s="3">
        <v>0</v>
      </c>
      <c r="BP5" s="3">
        <v>0</v>
      </c>
      <c r="BQ5" s="3">
        <v>0</v>
      </c>
      <c r="BR5" s="3">
        <v>34</v>
      </c>
      <c r="BS5" s="3">
        <v>0</v>
      </c>
      <c r="BT5" s="3">
        <v>2</v>
      </c>
      <c r="BU5" s="3">
        <v>1</v>
      </c>
      <c r="BV5" s="3">
        <v>2</v>
      </c>
      <c r="BW5" s="3">
        <v>0</v>
      </c>
      <c r="BX5" s="3">
        <v>1</v>
      </c>
      <c r="BY5" s="3">
        <v>1</v>
      </c>
      <c r="BZ5" s="3">
        <v>0</v>
      </c>
      <c r="CA5" s="3">
        <v>0</v>
      </c>
      <c r="CB5" s="3">
        <f t="shared" si="7"/>
        <v>114</v>
      </c>
      <c r="CC5" s="3">
        <v>24</v>
      </c>
      <c r="CD5" s="3">
        <v>29</v>
      </c>
      <c r="CE5" s="3">
        <v>0</v>
      </c>
      <c r="CF5" s="3">
        <v>1</v>
      </c>
      <c r="CG5" s="3">
        <v>1</v>
      </c>
      <c r="CH5" s="3">
        <v>0</v>
      </c>
      <c r="CI5" s="3">
        <v>0</v>
      </c>
      <c r="CJ5" s="3">
        <v>14</v>
      </c>
      <c r="CK5" s="3">
        <v>17</v>
      </c>
      <c r="CL5" s="3">
        <v>0</v>
      </c>
      <c r="CM5" s="3">
        <f t="shared" si="8"/>
        <v>86</v>
      </c>
      <c r="CN5" s="3">
        <v>0</v>
      </c>
      <c r="CO5" s="3">
        <v>0</v>
      </c>
      <c r="CP5" s="3">
        <v>683</v>
      </c>
      <c r="CQ5" s="3">
        <f t="shared" si="1"/>
        <v>683</v>
      </c>
      <c r="CR5" s="3">
        <v>1</v>
      </c>
      <c r="CS5" s="3">
        <v>1</v>
      </c>
      <c r="CT5" s="3">
        <v>1</v>
      </c>
      <c r="CU5" s="3">
        <v>0</v>
      </c>
      <c r="CV5" s="3">
        <v>1</v>
      </c>
      <c r="CW5" s="3">
        <v>2</v>
      </c>
      <c r="CX5" s="3">
        <f>(SUM(CR5:CV5)-1)/6*100</f>
        <v>50</v>
      </c>
      <c r="CY5" s="6">
        <v>45324</v>
      </c>
      <c r="CZ5" s="3" t="e">
        <f t="shared" ca="1" si="3"/>
        <v>#NAME?</v>
      </c>
      <c r="DA5" s="3">
        <v>2</v>
      </c>
      <c r="DB5" s="6">
        <v>45482</v>
      </c>
      <c r="DC5" s="3">
        <v>13</v>
      </c>
      <c r="DD5" s="3">
        <v>7</v>
      </c>
    </row>
    <row r="6" spans="1:108" ht="14">
      <c r="A6" s="2">
        <f t="shared" si="4"/>
        <v>5</v>
      </c>
      <c r="B6" s="3">
        <v>1</v>
      </c>
      <c r="C6" s="4">
        <v>3.6689814814814814E-3</v>
      </c>
      <c r="D6" s="47" t="s">
        <v>340</v>
      </c>
      <c r="E6" s="3">
        <v>41.05</v>
      </c>
      <c r="F6" s="3">
        <v>0</v>
      </c>
      <c r="G6" s="3">
        <v>0</v>
      </c>
      <c r="H6" s="3">
        <v>0</v>
      </c>
      <c r="I6" s="3">
        <v>5</v>
      </c>
      <c r="J6" s="3">
        <v>0</v>
      </c>
      <c r="K6" s="3">
        <v>0</v>
      </c>
      <c r="L6" s="3">
        <v>0</v>
      </c>
      <c r="M6" s="3">
        <v>0</v>
      </c>
      <c r="N6" s="3">
        <v>0</v>
      </c>
      <c r="O6" s="3">
        <v>0</v>
      </c>
      <c r="P6" s="3">
        <v>0</v>
      </c>
      <c r="Q6" s="3">
        <v>1</v>
      </c>
      <c r="R6" s="3">
        <v>0</v>
      </c>
      <c r="S6" s="3">
        <v>0</v>
      </c>
      <c r="T6" s="3">
        <f t="shared" si="0"/>
        <v>6</v>
      </c>
      <c r="U6" s="3">
        <v>1</v>
      </c>
      <c r="V6" s="3">
        <v>4</v>
      </c>
      <c r="W6" s="5">
        <v>0</v>
      </c>
      <c r="X6" s="5">
        <v>0</v>
      </c>
      <c r="Y6" s="5">
        <v>0</v>
      </c>
      <c r="Z6" s="5">
        <v>0</v>
      </c>
      <c r="AA6" s="5">
        <v>0</v>
      </c>
      <c r="AB6" s="5">
        <v>0</v>
      </c>
      <c r="AC6" s="5">
        <v>0</v>
      </c>
      <c r="AD6" s="3">
        <v>2</v>
      </c>
      <c r="AE6" s="5">
        <v>0</v>
      </c>
      <c r="AF6" s="3">
        <v>2</v>
      </c>
      <c r="AG6" s="3">
        <v>0</v>
      </c>
      <c r="AH6" s="5">
        <v>0</v>
      </c>
      <c r="AI6" s="3">
        <v>0</v>
      </c>
      <c r="AJ6" s="3">
        <v>0</v>
      </c>
      <c r="AK6" s="3">
        <v>1</v>
      </c>
      <c r="AL6" s="3">
        <v>0</v>
      </c>
      <c r="AM6" s="3">
        <v>8</v>
      </c>
      <c r="AN6" s="3">
        <v>0</v>
      </c>
      <c r="AO6" s="5">
        <v>3</v>
      </c>
      <c r="AP6" s="3">
        <v>0</v>
      </c>
      <c r="AQ6" s="3">
        <v>1</v>
      </c>
      <c r="AR6" s="5">
        <v>0</v>
      </c>
      <c r="AS6" s="5">
        <v>0</v>
      </c>
      <c r="AT6" s="5">
        <v>0</v>
      </c>
      <c r="AU6" s="3">
        <v>0</v>
      </c>
      <c r="AV6" s="3">
        <v>1</v>
      </c>
      <c r="AW6" s="5">
        <v>0</v>
      </c>
      <c r="AX6" s="3">
        <f t="shared" si="5"/>
        <v>22</v>
      </c>
      <c r="AY6" s="3">
        <v>12</v>
      </c>
      <c r="AZ6" s="3">
        <v>0</v>
      </c>
      <c r="BA6" s="3">
        <v>0</v>
      </c>
      <c r="BB6" s="3">
        <v>14</v>
      </c>
      <c r="BC6" s="3">
        <v>0</v>
      </c>
      <c r="BD6" s="3">
        <v>0</v>
      </c>
      <c r="BE6" s="3">
        <v>12</v>
      </c>
      <c r="BF6" s="3">
        <v>0</v>
      </c>
      <c r="BG6" s="3">
        <v>1</v>
      </c>
      <c r="BH6" s="3">
        <v>1</v>
      </c>
      <c r="BI6" s="3">
        <v>2</v>
      </c>
      <c r="BJ6" s="3">
        <f t="shared" si="6"/>
        <v>42</v>
      </c>
      <c r="BK6" s="3">
        <v>1</v>
      </c>
      <c r="BL6" s="3">
        <v>9</v>
      </c>
      <c r="BM6" s="3">
        <v>6</v>
      </c>
      <c r="BN6" s="3">
        <v>4</v>
      </c>
      <c r="BO6" s="3">
        <v>0</v>
      </c>
      <c r="BP6" s="3">
        <v>0</v>
      </c>
      <c r="BQ6" s="3">
        <v>1</v>
      </c>
      <c r="BR6" s="3">
        <v>23</v>
      </c>
      <c r="BS6" s="3">
        <v>0</v>
      </c>
      <c r="BT6" s="3">
        <v>2</v>
      </c>
      <c r="BU6" s="3">
        <v>0</v>
      </c>
      <c r="BV6" s="3">
        <v>1</v>
      </c>
      <c r="BW6" s="3">
        <v>0</v>
      </c>
      <c r="BX6" s="3">
        <v>0</v>
      </c>
      <c r="BY6" s="3">
        <v>0</v>
      </c>
      <c r="BZ6" s="3">
        <v>0</v>
      </c>
      <c r="CA6" s="3">
        <v>2</v>
      </c>
      <c r="CB6" s="3">
        <f t="shared" si="7"/>
        <v>49</v>
      </c>
      <c r="CC6" s="3">
        <v>18</v>
      </c>
      <c r="CD6" s="3">
        <v>34</v>
      </c>
      <c r="CE6" s="3">
        <v>0</v>
      </c>
      <c r="CF6" s="3">
        <v>2</v>
      </c>
      <c r="CG6" s="3">
        <v>3</v>
      </c>
      <c r="CH6" s="3">
        <v>0</v>
      </c>
      <c r="CI6" s="3">
        <v>4</v>
      </c>
      <c r="CJ6" s="3">
        <v>3</v>
      </c>
      <c r="CK6" s="3">
        <v>6</v>
      </c>
      <c r="CL6" s="3">
        <v>1</v>
      </c>
      <c r="CM6" s="3">
        <f t="shared" si="8"/>
        <v>71</v>
      </c>
      <c r="CN6" s="3">
        <v>118</v>
      </c>
      <c r="CO6" s="3">
        <v>1</v>
      </c>
      <c r="CP6" s="3">
        <v>402</v>
      </c>
      <c r="CQ6" s="3">
        <f t="shared" si="1"/>
        <v>521</v>
      </c>
      <c r="CR6" s="3">
        <v>1</v>
      </c>
      <c r="CS6" s="3">
        <v>1</v>
      </c>
      <c r="CT6" s="3">
        <v>1</v>
      </c>
      <c r="CU6" s="3">
        <v>1</v>
      </c>
      <c r="CV6" s="3">
        <v>1</v>
      </c>
      <c r="CW6" s="3">
        <v>0</v>
      </c>
      <c r="CX6" s="3">
        <f t="shared" ref="CX6:CX25" si="9">SUM(CR6:CV6)/6*100</f>
        <v>83.333333333333343</v>
      </c>
      <c r="CY6" s="7">
        <v>45231</v>
      </c>
      <c r="CZ6" s="3" t="e">
        <f t="shared" ca="1" si="3"/>
        <v>#NAME?</v>
      </c>
      <c r="DA6" s="3">
        <v>2</v>
      </c>
      <c r="DB6" s="6">
        <v>45243</v>
      </c>
      <c r="DC6" s="3">
        <v>10</v>
      </c>
      <c r="DD6" s="3">
        <v>7</v>
      </c>
    </row>
    <row r="7" spans="1:108" ht="14">
      <c r="A7" s="2">
        <f t="shared" si="4"/>
        <v>6</v>
      </c>
      <c r="B7" s="3">
        <v>1</v>
      </c>
      <c r="C7" s="4">
        <v>4.0162037037037041E-3</v>
      </c>
      <c r="D7" s="3">
        <v>6.76</v>
      </c>
      <c r="E7" s="3">
        <v>34.51</v>
      </c>
      <c r="F7" s="3">
        <v>0</v>
      </c>
      <c r="G7" s="3">
        <v>0</v>
      </c>
      <c r="H7" s="3">
        <v>0</v>
      </c>
      <c r="I7" s="3">
        <v>0</v>
      </c>
      <c r="J7" s="3">
        <v>0</v>
      </c>
      <c r="K7" s="3">
        <v>0</v>
      </c>
      <c r="L7" s="3">
        <v>0</v>
      </c>
      <c r="M7" s="3">
        <v>0</v>
      </c>
      <c r="N7" s="3">
        <v>0</v>
      </c>
      <c r="O7" s="3">
        <v>0</v>
      </c>
      <c r="P7" s="3">
        <v>0</v>
      </c>
      <c r="Q7" s="3">
        <v>0</v>
      </c>
      <c r="R7" s="3">
        <v>0</v>
      </c>
      <c r="S7" s="3">
        <v>0</v>
      </c>
      <c r="T7" s="3">
        <f t="shared" si="0"/>
        <v>0</v>
      </c>
      <c r="U7" s="3">
        <v>0</v>
      </c>
      <c r="V7" s="3">
        <v>0</v>
      </c>
      <c r="W7" s="5">
        <v>0</v>
      </c>
      <c r="X7" s="5">
        <v>0</v>
      </c>
      <c r="Y7" s="5">
        <v>0</v>
      </c>
      <c r="Z7" s="5">
        <v>0</v>
      </c>
      <c r="AA7" s="3">
        <v>2</v>
      </c>
      <c r="AB7" s="5">
        <v>0</v>
      </c>
      <c r="AC7" s="5">
        <v>0</v>
      </c>
      <c r="AD7" s="5">
        <v>0</v>
      </c>
      <c r="AE7" s="5">
        <v>2</v>
      </c>
      <c r="AF7" s="5">
        <v>0</v>
      </c>
      <c r="AG7" s="3">
        <v>0</v>
      </c>
      <c r="AH7" s="5">
        <v>0</v>
      </c>
      <c r="AI7" s="3">
        <v>0</v>
      </c>
      <c r="AJ7" s="3">
        <v>0</v>
      </c>
      <c r="AK7" s="5">
        <v>0</v>
      </c>
      <c r="AL7" s="3">
        <v>0</v>
      </c>
      <c r="AM7" s="5">
        <v>0</v>
      </c>
      <c r="AN7" s="3">
        <v>0</v>
      </c>
      <c r="AO7" s="3">
        <v>1</v>
      </c>
      <c r="AP7" s="3">
        <v>0</v>
      </c>
      <c r="AQ7" s="3">
        <v>1</v>
      </c>
      <c r="AR7" s="5">
        <v>0</v>
      </c>
      <c r="AS7" s="5">
        <v>0</v>
      </c>
      <c r="AT7" s="5">
        <v>0</v>
      </c>
      <c r="AU7" s="3">
        <v>0</v>
      </c>
      <c r="AV7" s="3">
        <v>0</v>
      </c>
      <c r="AW7" s="5">
        <v>0</v>
      </c>
      <c r="AX7" s="3">
        <f t="shared" si="5"/>
        <v>6</v>
      </c>
      <c r="AY7" s="3">
        <v>6</v>
      </c>
      <c r="AZ7" s="3">
        <v>2</v>
      </c>
      <c r="BA7" s="3">
        <v>0</v>
      </c>
      <c r="BB7" s="3">
        <v>14</v>
      </c>
      <c r="BC7" s="3">
        <v>0</v>
      </c>
      <c r="BD7" s="3">
        <v>0</v>
      </c>
      <c r="BE7" s="3">
        <v>2</v>
      </c>
      <c r="BF7" s="3">
        <v>0</v>
      </c>
      <c r="BG7" s="3">
        <v>1</v>
      </c>
      <c r="BH7" s="3">
        <v>1</v>
      </c>
      <c r="BI7" s="3">
        <v>2</v>
      </c>
      <c r="BJ7" s="3">
        <f t="shared" si="6"/>
        <v>28</v>
      </c>
      <c r="BK7" s="3">
        <v>1</v>
      </c>
      <c r="BL7" s="3">
        <v>13</v>
      </c>
      <c r="BM7" s="3">
        <v>26</v>
      </c>
      <c r="BN7" s="3">
        <v>0</v>
      </c>
      <c r="BO7" s="3">
        <v>0</v>
      </c>
      <c r="BP7" s="3">
        <v>0</v>
      </c>
      <c r="BQ7" s="3">
        <v>0</v>
      </c>
      <c r="BR7" s="3">
        <v>37</v>
      </c>
      <c r="BS7" s="3">
        <v>0</v>
      </c>
      <c r="BT7" s="3">
        <v>0</v>
      </c>
      <c r="BU7" s="3">
        <v>0</v>
      </c>
      <c r="BV7" s="3">
        <v>4</v>
      </c>
      <c r="BW7" s="3">
        <v>0</v>
      </c>
      <c r="BX7" s="3">
        <v>1</v>
      </c>
      <c r="BY7" s="3">
        <v>1</v>
      </c>
      <c r="BZ7" s="3">
        <v>2</v>
      </c>
      <c r="CA7" s="3">
        <v>0</v>
      </c>
      <c r="CB7" s="3">
        <f t="shared" si="7"/>
        <v>85</v>
      </c>
      <c r="CC7" s="3">
        <v>1</v>
      </c>
      <c r="CD7" s="3">
        <v>17</v>
      </c>
      <c r="CE7" s="3">
        <v>0</v>
      </c>
      <c r="CF7" s="3">
        <v>7</v>
      </c>
      <c r="CG7" s="3">
        <v>1</v>
      </c>
      <c r="CH7" s="3">
        <v>0</v>
      </c>
      <c r="CI7" s="3">
        <v>3</v>
      </c>
      <c r="CJ7" s="3">
        <v>1</v>
      </c>
      <c r="CK7" s="3">
        <v>0</v>
      </c>
      <c r="CL7" s="3">
        <v>0</v>
      </c>
      <c r="CM7" s="3">
        <f t="shared" si="8"/>
        <v>30</v>
      </c>
      <c r="CN7" s="3">
        <v>7</v>
      </c>
      <c r="CO7" s="3">
        <v>0</v>
      </c>
      <c r="CP7" s="3">
        <v>407</v>
      </c>
      <c r="CQ7" s="3">
        <f t="shared" si="1"/>
        <v>414</v>
      </c>
      <c r="CR7" s="3">
        <v>1</v>
      </c>
      <c r="CS7" s="3">
        <v>1</v>
      </c>
      <c r="CT7" s="3">
        <v>1</v>
      </c>
      <c r="CU7" s="3">
        <v>1</v>
      </c>
      <c r="CV7" s="3">
        <v>1</v>
      </c>
      <c r="CW7" s="3">
        <v>0</v>
      </c>
      <c r="CX7" s="3">
        <f t="shared" si="9"/>
        <v>83.333333333333343</v>
      </c>
      <c r="CY7" s="7">
        <v>45495</v>
      </c>
      <c r="CZ7" s="3" t="e">
        <f t="shared" ca="1" si="3"/>
        <v>#NAME?</v>
      </c>
      <c r="DA7" s="3">
        <v>0</v>
      </c>
      <c r="DB7" s="6">
        <v>44834</v>
      </c>
      <c r="DC7" s="3">
        <v>10</v>
      </c>
      <c r="DD7" s="3">
        <v>3</v>
      </c>
    </row>
    <row r="8" spans="1:108" ht="14">
      <c r="A8" s="2">
        <f t="shared" si="4"/>
        <v>7</v>
      </c>
      <c r="B8" s="3">
        <v>1</v>
      </c>
      <c r="C8" s="4">
        <v>4.0856481481481481E-3</v>
      </c>
      <c r="D8" s="3">
        <v>6.1</v>
      </c>
      <c r="E8" s="3">
        <v>35.64</v>
      </c>
      <c r="F8" s="3">
        <v>1</v>
      </c>
      <c r="G8" s="3">
        <v>0</v>
      </c>
      <c r="H8" s="3">
        <v>0</v>
      </c>
      <c r="I8" s="3">
        <v>0</v>
      </c>
      <c r="J8" s="3">
        <v>3</v>
      </c>
      <c r="K8" s="3">
        <v>0</v>
      </c>
      <c r="L8" s="3">
        <v>0</v>
      </c>
      <c r="M8" s="3">
        <v>0</v>
      </c>
      <c r="N8" s="3">
        <v>0</v>
      </c>
      <c r="O8" s="3">
        <v>0</v>
      </c>
      <c r="P8" s="3">
        <v>0</v>
      </c>
      <c r="Q8" s="3">
        <v>0</v>
      </c>
      <c r="R8" s="3">
        <v>0</v>
      </c>
      <c r="S8" s="3">
        <v>0</v>
      </c>
      <c r="T8" s="3">
        <f t="shared" si="0"/>
        <v>4</v>
      </c>
      <c r="U8" s="3">
        <v>0</v>
      </c>
      <c r="V8" s="3">
        <v>3</v>
      </c>
      <c r="W8" s="5">
        <v>0</v>
      </c>
      <c r="X8" s="5">
        <v>0</v>
      </c>
      <c r="Y8" s="5">
        <v>0</v>
      </c>
      <c r="Z8" s="5">
        <v>0</v>
      </c>
      <c r="AA8" s="3">
        <v>0</v>
      </c>
      <c r="AB8" s="5">
        <v>0</v>
      </c>
      <c r="AC8" s="5">
        <v>0</v>
      </c>
      <c r="AD8" s="5">
        <v>0</v>
      </c>
      <c r="AE8" s="5">
        <v>0</v>
      </c>
      <c r="AF8" s="5">
        <v>0</v>
      </c>
      <c r="AG8" s="3">
        <v>0</v>
      </c>
      <c r="AH8" s="3">
        <v>1</v>
      </c>
      <c r="AI8" s="3">
        <v>0</v>
      </c>
      <c r="AJ8" s="3">
        <v>1</v>
      </c>
      <c r="AK8" s="5">
        <v>0</v>
      </c>
      <c r="AL8" s="3">
        <v>0</v>
      </c>
      <c r="AM8" s="3">
        <v>2</v>
      </c>
      <c r="AN8" s="3">
        <v>0</v>
      </c>
      <c r="AO8" s="5">
        <v>0</v>
      </c>
      <c r="AP8" s="3">
        <v>0</v>
      </c>
      <c r="AQ8" s="3">
        <v>5</v>
      </c>
      <c r="AR8" s="5">
        <v>0</v>
      </c>
      <c r="AS8" s="5">
        <v>0</v>
      </c>
      <c r="AT8" s="5">
        <v>0</v>
      </c>
      <c r="AU8" s="3">
        <v>0</v>
      </c>
      <c r="AV8" s="3">
        <v>0</v>
      </c>
      <c r="AW8" s="5">
        <v>0</v>
      </c>
      <c r="AX8" s="3">
        <f t="shared" si="5"/>
        <v>12</v>
      </c>
      <c r="AY8" s="3">
        <v>9</v>
      </c>
      <c r="AZ8" s="3">
        <v>3</v>
      </c>
      <c r="BA8" s="3">
        <v>1</v>
      </c>
      <c r="BB8" s="3">
        <v>0</v>
      </c>
      <c r="BC8" s="3">
        <v>0</v>
      </c>
      <c r="BD8" s="3">
        <v>1</v>
      </c>
      <c r="BE8" s="3">
        <v>5</v>
      </c>
      <c r="BF8" s="3">
        <v>0</v>
      </c>
      <c r="BG8" s="3">
        <v>4</v>
      </c>
      <c r="BH8" s="3">
        <v>2</v>
      </c>
      <c r="BI8" s="3">
        <v>1</v>
      </c>
      <c r="BJ8" s="3">
        <f t="shared" si="6"/>
        <v>26</v>
      </c>
      <c r="BK8" s="3">
        <v>1</v>
      </c>
      <c r="BL8" s="3">
        <v>7</v>
      </c>
      <c r="BM8" s="3">
        <v>9</v>
      </c>
      <c r="BN8" s="3">
        <v>16</v>
      </c>
      <c r="BO8" s="3">
        <v>12</v>
      </c>
      <c r="BP8" s="3">
        <v>0</v>
      </c>
      <c r="BQ8" s="3">
        <v>0</v>
      </c>
      <c r="BR8" s="3">
        <v>22</v>
      </c>
      <c r="BS8" s="3">
        <v>0</v>
      </c>
      <c r="BT8" s="3">
        <v>2</v>
      </c>
      <c r="BU8" s="3">
        <v>1</v>
      </c>
      <c r="BV8" s="3">
        <v>5</v>
      </c>
      <c r="BW8" s="3">
        <v>3</v>
      </c>
      <c r="BX8" s="3">
        <v>0</v>
      </c>
      <c r="BY8" s="3">
        <v>1</v>
      </c>
      <c r="BZ8" s="3">
        <v>0</v>
      </c>
      <c r="CA8" s="3">
        <v>0</v>
      </c>
      <c r="CB8" s="3">
        <f t="shared" si="7"/>
        <v>79</v>
      </c>
      <c r="CC8" s="3">
        <v>29</v>
      </c>
      <c r="CD8" s="3">
        <v>18</v>
      </c>
      <c r="CE8" s="3">
        <v>0</v>
      </c>
      <c r="CF8" s="3">
        <v>5</v>
      </c>
      <c r="CG8" s="3">
        <v>0</v>
      </c>
      <c r="CH8" s="3">
        <v>0</v>
      </c>
      <c r="CI8" s="3">
        <v>0</v>
      </c>
      <c r="CJ8" s="3">
        <v>32</v>
      </c>
      <c r="CK8" s="3">
        <v>0</v>
      </c>
      <c r="CL8" s="3">
        <v>0</v>
      </c>
      <c r="CM8" s="3">
        <f t="shared" si="8"/>
        <v>84</v>
      </c>
      <c r="CN8" s="3">
        <v>5</v>
      </c>
      <c r="CO8" s="3">
        <v>0</v>
      </c>
      <c r="CP8" s="3">
        <v>470</v>
      </c>
      <c r="CQ8" s="3">
        <f t="shared" si="1"/>
        <v>475</v>
      </c>
      <c r="CR8" s="3">
        <v>1</v>
      </c>
      <c r="CS8" s="3">
        <v>1</v>
      </c>
      <c r="CT8" s="3">
        <v>1</v>
      </c>
      <c r="CU8" s="3">
        <v>1</v>
      </c>
      <c r="CV8" s="3">
        <v>1</v>
      </c>
      <c r="CW8" s="3">
        <v>1</v>
      </c>
      <c r="CX8" s="3">
        <f t="shared" si="9"/>
        <v>83.333333333333343</v>
      </c>
      <c r="CY8" s="7">
        <v>44757</v>
      </c>
      <c r="CZ8" s="3" t="e">
        <f t="shared" ca="1" si="3"/>
        <v>#NAME?</v>
      </c>
      <c r="DA8" s="3">
        <v>4</v>
      </c>
      <c r="DB8" s="6">
        <v>44775</v>
      </c>
      <c r="DC8" s="3">
        <v>6</v>
      </c>
      <c r="DD8" s="3">
        <v>7</v>
      </c>
    </row>
    <row r="9" spans="1:108" ht="14">
      <c r="A9" s="2">
        <f t="shared" si="4"/>
        <v>8</v>
      </c>
      <c r="B9" s="3">
        <v>1</v>
      </c>
      <c r="C9" s="4">
        <v>4.8726851851851848E-3</v>
      </c>
      <c r="D9" s="3">
        <v>6.15</v>
      </c>
      <c r="E9" s="3">
        <v>39.65</v>
      </c>
      <c r="F9" s="3">
        <v>0</v>
      </c>
      <c r="G9" s="3">
        <v>0</v>
      </c>
      <c r="H9" s="3">
        <v>0</v>
      </c>
      <c r="I9" s="3">
        <v>0</v>
      </c>
      <c r="J9" s="3">
        <v>0</v>
      </c>
      <c r="K9" s="3">
        <v>0</v>
      </c>
      <c r="L9" s="3">
        <v>0</v>
      </c>
      <c r="M9" s="3">
        <v>0</v>
      </c>
      <c r="N9" s="3">
        <v>0</v>
      </c>
      <c r="O9" s="3">
        <v>0</v>
      </c>
      <c r="P9" s="3">
        <v>0</v>
      </c>
      <c r="Q9" s="3">
        <v>0</v>
      </c>
      <c r="R9" s="3">
        <v>0</v>
      </c>
      <c r="S9" s="3">
        <v>0</v>
      </c>
      <c r="T9" s="3">
        <f t="shared" si="0"/>
        <v>0</v>
      </c>
      <c r="U9" s="3">
        <v>7</v>
      </c>
      <c r="V9" s="3">
        <v>0</v>
      </c>
      <c r="W9" s="5">
        <v>0</v>
      </c>
      <c r="X9" s="5">
        <v>0</v>
      </c>
      <c r="Y9" s="5">
        <v>0</v>
      </c>
      <c r="Z9" s="5">
        <v>0</v>
      </c>
      <c r="AA9" s="3">
        <v>0</v>
      </c>
      <c r="AB9" s="5">
        <v>0</v>
      </c>
      <c r="AC9" s="5">
        <v>0</v>
      </c>
      <c r="AD9" s="5">
        <v>0</v>
      </c>
      <c r="AE9" s="5">
        <v>0</v>
      </c>
      <c r="AF9" s="5">
        <v>1</v>
      </c>
      <c r="AG9" s="3">
        <v>0</v>
      </c>
      <c r="AH9" s="5">
        <v>0</v>
      </c>
      <c r="AI9" s="3">
        <v>0</v>
      </c>
      <c r="AJ9" s="3">
        <v>4</v>
      </c>
      <c r="AK9" s="3">
        <v>1</v>
      </c>
      <c r="AL9" s="3">
        <v>0</v>
      </c>
      <c r="AM9" s="5">
        <v>0</v>
      </c>
      <c r="AN9" s="3">
        <v>0</v>
      </c>
      <c r="AO9" s="3">
        <v>2</v>
      </c>
      <c r="AP9" s="3">
        <v>0</v>
      </c>
      <c r="AQ9" s="3">
        <v>1</v>
      </c>
      <c r="AR9" s="5">
        <v>0</v>
      </c>
      <c r="AS9" s="5">
        <v>0</v>
      </c>
      <c r="AT9" s="5">
        <v>0</v>
      </c>
      <c r="AU9" s="3">
        <v>0</v>
      </c>
      <c r="AV9" s="3">
        <v>0</v>
      </c>
      <c r="AW9" s="5">
        <v>0</v>
      </c>
      <c r="AX9" s="3">
        <f t="shared" si="5"/>
        <v>9</v>
      </c>
      <c r="AY9" s="3">
        <v>1</v>
      </c>
      <c r="AZ9" s="3">
        <v>0</v>
      </c>
      <c r="BA9" s="3">
        <v>0</v>
      </c>
      <c r="BB9" s="3">
        <v>6</v>
      </c>
      <c r="BC9" s="3">
        <v>0</v>
      </c>
      <c r="BD9" s="3">
        <v>0</v>
      </c>
      <c r="BE9" s="3">
        <v>3</v>
      </c>
      <c r="BF9" s="3">
        <v>0</v>
      </c>
      <c r="BG9" s="3">
        <v>0</v>
      </c>
      <c r="BH9" s="3">
        <v>0</v>
      </c>
      <c r="BI9" s="3">
        <v>1</v>
      </c>
      <c r="BJ9" s="3">
        <f t="shared" si="6"/>
        <v>11</v>
      </c>
      <c r="BK9" s="3">
        <v>2</v>
      </c>
      <c r="BL9" s="3">
        <v>4</v>
      </c>
      <c r="BM9" s="3">
        <v>4</v>
      </c>
      <c r="BN9" s="3">
        <v>9</v>
      </c>
      <c r="BO9" s="3">
        <v>1</v>
      </c>
      <c r="BP9" s="3">
        <v>4</v>
      </c>
      <c r="BQ9" s="3">
        <v>0</v>
      </c>
      <c r="BR9" s="3">
        <v>33</v>
      </c>
      <c r="BS9" s="3">
        <v>0</v>
      </c>
      <c r="BT9" s="3">
        <v>0</v>
      </c>
      <c r="BU9" s="3">
        <v>2</v>
      </c>
      <c r="BV9" s="3">
        <v>1</v>
      </c>
      <c r="BW9" s="3">
        <v>0</v>
      </c>
      <c r="BX9" s="3">
        <v>0</v>
      </c>
      <c r="BY9" s="3">
        <v>1</v>
      </c>
      <c r="BZ9" s="3">
        <v>0</v>
      </c>
      <c r="CA9" s="3">
        <v>0</v>
      </c>
      <c r="CB9" s="3">
        <f t="shared" si="7"/>
        <v>61</v>
      </c>
      <c r="CC9" s="3">
        <v>396</v>
      </c>
      <c r="CD9" s="3">
        <v>38</v>
      </c>
      <c r="CE9" s="3">
        <v>0</v>
      </c>
      <c r="CF9" s="3">
        <v>22</v>
      </c>
      <c r="CG9" s="3">
        <v>1</v>
      </c>
      <c r="CH9" s="3">
        <v>8</v>
      </c>
      <c r="CI9" s="3">
        <v>2</v>
      </c>
      <c r="CJ9" s="3">
        <v>10</v>
      </c>
      <c r="CK9" s="3">
        <v>13</v>
      </c>
      <c r="CL9" s="3">
        <v>18</v>
      </c>
      <c r="CM9" s="3">
        <f t="shared" si="8"/>
        <v>508</v>
      </c>
      <c r="CN9" s="3">
        <v>16</v>
      </c>
      <c r="CO9" s="3">
        <v>0</v>
      </c>
      <c r="CP9" s="3">
        <v>374</v>
      </c>
      <c r="CQ9" s="3">
        <f t="shared" si="1"/>
        <v>390</v>
      </c>
      <c r="CR9" s="3">
        <v>1</v>
      </c>
      <c r="CS9" s="3">
        <v>1</v>
      </c>
      <c r="CT9" s="3">
        <v>1</v>
      </c>
      <c r="CU9" s="3">
        <v>1</v>
      </c>
      <c r="CV9" s="3">
        <v>1</v>
      </c>
      <c r="CW9" s="3">
        <v>0</v>
      </c>
      <c r="CX9" s="3">
        <f t="shared" si="9"/>
        <v>83.333333333333343</v>
      </c>
      <c r="CY9" s="7">
        <v>45495</v>
      </c>
      <c r="CZ9" s="3" t="e">
        <f t="shared" ca="1" si="3"/>
        <v>#NAME?</v>
      </c>
      <c r="DA9" s="3">
        <v>0</v>
      </c>
      <c r="DB9" s="6">
        <v>45477</v>
      </c>
      <c r="DC9" s="3">
        <v>10</v>
      </c>
      <c r="DD9" s="3">
        <v>3</v>
      </c>
    </row>
    <row r="10" spans="1:108" ht="14">
      <c r="A10" s="2">
        <f t="shared" si="4"/>
        <v>9</v>
      </c>
      <c r="B10" s="3">
        <v>1</v>
      </c>
      <c r="C10" s="4">
        <v>2.7777777777777779E-3</v>
      </c>
      <c r="D10" s="3">
        <v>3.66</v>
      </c>
      <c r="E10" s="3">
        <v>45.91</v>
      </c>
      <c r="F10" s="3">
        <v>0</v>
      </c>
      <c r="G10" s="3">
        <v>0</v>
      </c>
      <c r="H10" s="3">
        <v>0</v>
      </c>
      <c r="I10" s="3">
        <v>0</v>
      </c>
      <c r="J10" s="3">
        <v>0</v>
      </c>
      <c r="K10" s="3">
        <v>0</v>
      </c>
      <c r="L10" s="3">
        <v>0</v>
      </c>
      <c r="M10" s="3">
        <v>0</v>
      </c>
      <c r="N10" s="3">
        <v>0</v>
      </c>
      <c r="O10" s="3">
        <v>0</v>
      </c>
      <c r="P10" s="3">
        <v>0</v>
      </c>
      <c r="Q10" s="3">
        <v>0</v>
      </c>
      <c r="R10" s="3">
        <v>0</v>
      </c>
      <c r="S10" s="3">
        <v>0</v>
      </c>
      <c r="T10" s="3">
        <f t="shared" si="0"/>
        <v>0</v>
      </c>
      <c r="U10" s="3">
        <v>2</v>
      </c>
      <c r="V10" s="3">
        <v>7</v>
      </c>
      <c r="W10" s="5">
        <v>0</v>
      </c>
      <c r="X10" s="5">
        <v>0</v>
      </c>
      <c r="Y10" s="5">
        <v>0</v>
      </c>
      <c r="Z10" s="5">
        <v>0</v>
      </c>
      <c r="AA10" s="3">
        <v>0</v>
      </c>
      <c r="AB10" s="5">
        <v>0</v>
      </c>
      <c r="AC10" s="5">
        <v>0</v>
      </c>
      <c r="AD10" s="5">
        <v>0</v>
      </c>
      <c r="AE10" s="5">
        <v>0</v>
      </c>
      <c r="AF10" s="5">
        <v>0</v>
      </c>
      <c r="AG10" s="3">
        <v>0</v>
      </c>
      <c r="AH10" s="5">
        <v>0</v>
      </c>
      <c r="AI10" s="3">
        <v>0</v>
      </c>
      <c r="AJ10" s="3">
        <v>1</v>
      </c>
      <c r="AK10" s="5">
        <v>0</v>
      </c>
      <c r="AL10" s="3">
        <v>1</v>
      </c>
      <c r="AM10" s="3">
        <v>37</v>
      </c>
      <c r="AN10" s="3">
        <v>0</v>
      </c>
      <c r="AO10" s="3">
        <v>7</v>
      </c>
      <c r="AP10" s="3">
        <v>0</v>
      </c>
      <c r="AQ10" s="3">
        <v>1</v>
      </c>
      <c r="AR10" s="5">
        <v>0</v>
      </c>
      <c r="AS10" s="5">
        <v>0</v>
      </c>
      <c r="AT10" s="5">
        <v>0</v>
      </c>
      <c r="AU10" s="3">
        <v>0</v>
      </c>
      <c r="AV10" s="3">
        <v>0</v>
      </c>
      <c r="AW10" s="5">
        <v>0</v>
      </c>
      <c r="AX10" s="3">
        <f t="shared" si="5"/>
        <v>54</v>
      </c>
      <c r="AY10" s="3">
        <v>2</v>
      </c>
      <c r="AZ10" s="3">
        <v>18</v>
      </c>
      <c r="BA10" s="3">
        <v>0</v>
      </c>
      <c r="BB10" s="3">
        <v>15</v>
      </c>
      <c r="BC10" s="3">
        <v>0</v>
      </c>
      <c r="BD10" s="3">
        <v>29</v>
      </c>
      <c r="BE10" s="3">
        <v>9</v>
      </c>
      <c r="BF10" s="3">
        <v>0</v>
      </c>
      <c r="BG10" s="3">
        <v>1</v>
      </c>
      <c r="BH10" s="3">
        <v>1</v>
      </c>
      <c r="BI10" s="3">
        <v>2</v>
      </c>
      <c r="BJ10" s="3">
        <f t="shared" si="6"/>
        <v>77</v>
      </c>
      <c r="BK10" s="3">
        <v>1</v>
      </c>
      <c r="BL10" s="3">
        <v>35</v>
      </c>
      <c r="BM10" s="3">
        <v>12</v>
      </c>
      <c r="BN10" s="3">
        <v>6</v>
      </c>
      <c r="BO10" s="3">
        <v>0</v>
      </c>
      <c r="BP10" s="3">
        <v>0</v>
      </c>
      <c r="BQ10" s="3">
        <v>0</v>
      </c>
      <c r="BR10" s="3">
        <v>33</v>
      </c>
      <c r="BS10" s="3">
        <v>0</v>
      </c>
      <c r="BT10" s="3">
        <v>1</v>
      </c>
      <c r="BU10" s="3">
        <v>1</v>
      </c>
      <c r="BV10" s="3">
        <v>4</v>
      </c>
      <c r="BW10" s="3">
        <v>1</v>
      </c>
      <c r="BX10" s="3">
        <v>1</v>
      </c>
      <c r="BY10" s="3">
        <v>1</v>
      </c>
      <c r="BZ10" s="3">
        <v>2</v>
      </c>
      <c r="CA10" s="3">
        <v>2</v>
      </c>
      <c r="CB10" s="3">
        <f t="shared" si="7"/>
        <v>100</v>
      </c>
      <c r="CC10" s="3">
        <v>41</v>
      </c>
      <c r="CD10" s="3">
        <v>32</v>
      </c>
      <c r="CE10" s="3">
        <v>0</v>
      </c>
      <c r="CF10" s="3">
        <v>6</v>
      </c>
      <c r="CG10" s="3">
        <v>2</v>
      </c>
      <c r="CH10" s="3">
        <v>0</v>
      </c>
      <c r="CI10" s="3">
        <v>4</v>
      </c>
      <c r="CJ10" s="3">
        <v>28</v>
      </c>
      <c r="CK10" s="3">
        <v>9</v>
      </c>
      <c r="CL10" s="3">
        <v>2</v>
      </c>
      <c r="CM10" s="3">
        <f t="shared" si="8"/>
        <v>124</v>
      </c>
      <c r="CN10" s="3">
        <v>28</v>
      </c>
      <c r="CO10" s="3">
        <v>0</v>
      </c>
      <c r="CP10" s="3">
        <v>423</v>
      </c>
      <c r="CQ10" s="3">
        <f t="shared" si="1"/>
        <v>451</v>
      </c>
      <c r="CR10" s="3">
        <v>1</v>
      </c>
      <c r="CS10" s="3">
        <v>1</v>
      </c>
      <c r="CT10" s="3">
        <v>1</v>
      </c>
      <c r="CU10" s="3">
        <v>1</v>
      </c>
      <c r="CV10" s="3">
        <v>1</v>
      </c>
      <c r="CW10" s="3">
        <v>0</v>
      </c>
      <c r="CX10" s="3">
        <f t="shared" si="9"/>
        <v>83.333333333333343</v>
      </c>
      <c r="CY10" s="7">
        <v>45170</v>
      </c>
      <c r="CZ10" s="3" t="e">
        <f t="shared" ca="1" si="3"/>
        <v>#NAME?</v>
      </c>
      <c r="DA10" s="3">
        <v>2</v>
      </c>
      <c r="DB10" s="6">
        <v>45398</v>
      </c>
      <c r="DC10" s="3">
        <v>1</v>
      </c>
      <c r="DD10" s="3">
        <v>7</v>
      </c>
    </row>
    <row r="11" spans="1:108" ht="14">
      <c r="A11" s="2">
        <f t="shared" si="4"/>
        <v>10</v>
      </c>
      <c r="B11" s="3">
        <v>1</v>
      </c>
      <c r="C11" s="4">
        <v>3.449074074074074E-3</v>
      </c>
      <c r="D11" s="3">
        <v>4.46</v>
      </c>
      <c r="E11" s="3">
        <v>45.83</v>
      </c>
      <c r="F11" s="3">
        <v>0</v>
      </c>
      <c r="G11" s="3">
        <v>0</v>
      </c>
      <c r="H11" s="3">
        <v>0</v>
      </c>
      <c r="I11" s="3">
        <v>0</v>
      </c>
      <c r="J11" s="3">
        <v>0</v>
      </c>
      <c r="K11" s="3">
        <v>0</v>
      </c>
      <c r="L11" s="3">
        <v>1</v>
      </c>
      <c r="M11" s="3">
        <v>0</v>
      </c>
      <c r="N11" s="3">
        <v>0</v>
      </c>
      <c r="O11" s="3">
        <v>0</v>
      </c>
      <c r="P11" s="3">
        <v>0</v>
      </c>
      <c r="Q11" s="3">
        <v>1</v>
      </c>
      <c r="R11" s="3">
        <v>0</v>
      </c>
      <c r="S11" s="3">
        <v>0</v>
      </c>
      <c r="T11" s="3">
        <f t="shared" si="0"/>
        <v>2</v>
      </c>
      <c r="U11" s="3">
        <v>12</v>
      </c>
      <c r="V11" s="3">
        <v>0</v>
      </c>
      <c r="W11" s="5">
        <v>0</v>
      </c>
      <c r="X11" s="5">
        <v>0</v>
      </c>
      <c r="Y11" s="5">
        <v>0</v>
      </c>
      <c r="Z11" s="5">
        <v>0</v>
      </c>
      <c r="AA11" s="3">
        <v>0</v>
      </c>
      <c r="AB11" s="5">
        <v>0</v>
      </c>
      <c r="AC11" s="5">
        <v>0</v>
      </c>
      <c r="AD11" s="5">
        <v>0</v>
      </c>
      <c r="AE11" s="5">
        <v>0</v>
      </c>
      <c r="AF11" s="5">
        <v>0</v>
      </c>
      <c r="AG11" s="3">
        <v>1</v>
      </c>
      <c r="AH11" s="5">
        <v>0</v>
      </c>
      <c r="AI11" s="3">
        <v>2</v>
      </c>
      <c r="AJ11" s="5">
        <v>0</v>
      </c>
      <c r="AK11" s="5">
        <v>0</v>
      </c>
      <c r="AL11" s="3">
        <v>3</v>
      </c>
      <c r="AM11" s="5">
        <v>0</v>
      </c>
      <c r="AN11" s="3">
        <v>0</v>
      </c>
      <c r="AO11" s="3">
        <v>1</v>
      </c>
      <c r="AP11" s="3">
        <v>0</v>
      </c>
      <c r="AQ11" s="3">
        <v>2</v>
      </c>
      <c r="AR11" s="5">
        <v>0</v>
      </c>
      <c r="AS11" s="5">
        <v>0</v>
      </c>
      <c r="AT11" s="3">
        <v>4</v>
      </c>
      <c r="AU11" s="3">
        <v>0</v>
      </c>
      <c r="AV11" s="3">
        <v>3</v>
      </c>
      <c r="AW11" s="5">
        <v>0</v>
      </c>
      <c r="AX11" s="3">
        <f t="shared" si="5"/>
        <v>16</v>
      </c>
      <c r="AY11" s="3">
        <v>2</v>
      </c>
      <c r="AZ11" s="3">
        <v>19</v>
      </c>
      <c r="BA11" s="3">
        <v>0</v>
      </c>
      <c r="BB11" s="3">
        <v>2</v>
      </c>
      <c r="BC11" s="3">
        <v>0</v>
      </c>
      <c r="BD11" s="3">
        <v>4</v>
      </c>
      <c r="BE11" s="3">
        <v>13</v>
      </c>
      <c r="BF11" s="3">
        <v>1</v>
      </c>
      <c r="BG11" s="3">
        <v>0</v>
      </c>
      <c r="BH11" s="3">
        <v>0</v>
      </c>
      <c r="BI11" s="3">
        <v>1</v>
      </c>
      <c r="BJ11" s="3">
        <f t="shared" si="6"/>
        <v>42</v>
      </c>
      <c r="BK11" s="3">
        <v>1</v>
      </c>
      <c r="BL11" s="3">
        <v>14</v>
      </c>
      <c r="BM11" s="3">
        <v>20</v>
      </c>
      <c r="BN11" s="3">
        <v>1</v>
      </c>
      <c r="BO11" s="3">
        <v>0</v>
      </c>
      <c r="BP11" s="3">
        <v>0</v>
      </c>
      <c r="BQ11" s="3">
        <v>0</v>
      </c>
      <c r="BR11" s="3">
        <v>19</v>
      </c>
      <c r="BS11" s="3">
        <v>0</v>
      </c>
      <c r="BT11" s="3">
        <v>3</v>
      </c>
      <c r="BU11" s="3">
        <v>1</v>
      </c>
      <c r="BV11" s="3">
        <v>1</v>
      </c>
      <c r="BW11" s="3">
        <v>0</v>
      </c>
      <c r="BX11" s="3">
        <v>0</v>
      </c>
      <c r="BY11" s="3">
        <v>0</v>
      </c>
      <c r="BZ11" s="3">
        <v>0</v>
      </c>
      <c r="CA11" s="3">
        <v>0</v>
      </c>
      <c r="CB11" s="3">
        <f t="shared" si="7"/>
        <v>60</v>
      </c>
      <c r="CC11" s="3">
        <v>21</v>
      </c>
      <c r="CD11" s="3">
        <v>1</v>
      </c>
      <c r="CE11" s="3">
        <v>0</v>
      </c>
      <c r="CF11" s="3">
        <v>1</v>
      </c>
      <c r="CG11" s="3">
        <v>0</v>
      </c>
      <c r="CH11" s="3">
        <v>0</v>
      </c>
      <c r="CI11" s="3">
        <v>0</v>
      </c>
      <c r="CJ11" s="3">
        <v>17</v>
      </c>
      <c r="CK11" s="3">
        <v>0</v>
      </c>
      <c r="CL11" s="3">
        <v>2</v>
      </c>
      <c r="CM11" s="3">
        <f t="shared" si="8"/>
        <v>42</v>
      </c>
      <c r="CN11" s="3">
        <v>23</v>
      </c>
      <c r="CO11" s="3">
        <v>0</v>
      </c>
      <c r="CP11" s="3">
        <v>454</v>
      </c>
      <c r="CQ11" s="3">
        <f t="shared" si="1"/>
        <v>477</v>
      </c>
      <c r="CR11" s="3">
        <v>1</v>
      </c>
      <c r="CS11" s="3">
        <v>1</v>
      </c>
      <c r="CT11" s="3">
        <v>1</v>
      </c>
      <c r="CU11" s="3">
        <v>1</v>
      </c>
      <c r="CV11" s="3">
        <v>1</v>
      </c>
      <c r="CW11" s="3">
        <v>0</v>
      </c>
      <c r="CX11" s="3">
        <f t="shared" si="9"/>
        <v>83.333333333333343</v>
      </c>
      <c r="CY11" s="7">
        <v>45471</v>
      </c>
      <c r="CZ11" s="3" t="e">
        <f t="shared" ca="1" si="3"/>
        <v>#NAME?</v>
      </c>
      <c r="DA11" s="3">
        <v>1</v>
      </c>
      <c r="DB11" s="6">
        <v>44631</v>
      </c>
      <c r="DC11" s="3">
        <v>13</v>
      </c>
      <c r="DD11" s="3">
        <v>7</v>
      </c>
    </row>
    <row r="12" spans="1:108" ht="14">
      <c r="A12" s="2">
        <f t="shared" si="4"/>
        <v>11</v>
      </c>
      <c r="B12" s="3">
        <v>1</v>
      </c>
      <c r="C12" s="4">
        <v>3.2407407407407406E-3</v>
      </c>
      <c r="D12" s="3">
        <v>5.69</v>
      </c>
      <c r="E12" s="3">
        <v>45.68</v>
      </c>
      <c r="F12" s="3">
        <v>0</v>
      </c>
      <c r="G12" s="3">
        <v>0</v>
      </c>
      <c r="H12" s="3">
        <v>0</v>
      </c>
      <c r="I12" s="3">
        <v>0</v>
      </c>
      <c r="J12" s="3">
        <v>0</v>
      </c>
      <c r="K12" s="3">
        <v>0</v>
      </c>
      <c r="L12" s="3">
        <v>0</v>
      </c>
      <c r="M12" s="3">
        <v>1</v>
      </c>
      <c r="N12" s="3">
        <v>0</v>
      </c>
      <c r="O12" s="3">
        <v>0</v>
      </c>
      <c r="P12" s="3">
        <v>0</v>
      </c>
      <c r="Q12" s="3">
        <v>0</v>
      </c>
      <c r="R12" s="3">
        <v>0</v>
      </c>
      <c r="S12" s="3">
        <v>0</v>
      </c>
      <c r="T12" s="3">
        <f t="shared" si="0"/>
        <v>1</v>
      </c>
      <c r="U12" s="3">
        <v>2</v>
      </c>
      <c r="V12" s="3">
        <v>0</v>
      </c>
      <c r="W12" s="5">
        <v>0</v>
      </c>
      <c r="X12" s="5">
        <v>0</v>
      </c>
      <c r="Y12" s="5">
        <v>0</v>
      </c>
      <c r="Z12" s="5">
        <v>0</v>
      </c>
      <c r="AA12" s="3">
        <v>0</v>
      </c>
      <c r="AB12" s="5">
        <v>0</v>
      </c>
      <c r="AC12" s="5">
        <v>0</v>
      </c>
      <c r="AD12" s="5">
        <v>0</v>
      </c>
      <c r="AE12" s="5">
        <v>0</v>
      </c>
      <c r="AF12" s="5">
        <v>0</v>
      </c>
      <c r="AG12" s="3">
        <v>1</v>
      </c>
      <c r="AH12" s="3">
        <v>1</v>
      </c>
      <c r="AI12" s="5">
        <v>0</v>
      </c>
      <c r="AJ12" s="5">
        <v>0</v>
      </c>
      <c r="AK12" s="5">
        <v>0</v>
      </c>
      <c r="AL12" s="5">
        <v>0</v>
      </c>
      <c r="AM12" s="5">
        <v>0</v>
      </c>
      <c r="AN12" s="3">
        <v>1</v>
      </c>
      <c r="AO12" s="5">
        <v>0</v>
      </c>
      <c r="AP12" s="3">
        <v>0</v>
      </c>
      <c r="AQ12" s="3">
        <v>1</v>
      </c>
      <c r="AR12" s="5">
        <v>0</v>
      </c>
      <c r="AS12" s="5">
        <v>0</v>
      </c>
      <c r="AT12" s="3">
        <v>0</v>
      </c>
      <c r="AU12" s="3">
        <v>0</v>
      </c>
      <c r="AV12" s="3">
        <v>0</v>
      </c>
      <c r="AW12" s="5">
        <v>0</v>
      </c>
      <c r="AX12" s="3">
        <f t="shared" si="5"/>
        <v>4</v>
      </c>
      <c r="AY12" s="3">
        <v>11</v>
      </c>
      <c r="AZ12" s="3">
        <v>1</v>
      </c>
      <c r="BA12" s="3">
        <v>0</v>
      </c>
      <c r="BB12" s="3">
        <v>1</v>
      </c>
      <c r="BC12" s="3">
        <v>0</v>
      </c>
      <c r="BD12" s="3">
        <v>12</v>
      </c>
      <c r="BE12" s="3">
        <v>5</v>
      </c>
      <c r="BF12" s="3">
        <v>0</v>
      </c>
      <c r="BG12" s="3">
        <v>1</v>
      </c>
      <c r="BH12" s="3">
        <v>1</v>
      </c>
      <c r="BI12" s="3">
        <v>1</v>
      </c>
      <c r="BJ12" s="3">
        <f t="shared" si="6"/>
        <v>33</v>
      </c>
      <c r="BK12" s="3">
        <v>0</v>
      </c>
      <c r="BL12" s="3">
        <v>1</v>
      </c>
      <c r="BM12" s="3">
        <v>15</v>
      </c>
      <c r="BN12" s="3">
        <v>1</v>
      </c>
      <c r="BO12" s="3">
        <v>0</v>
      </c>
      <c r="BP12" s="3">
        <v>0</v>
      </c>
      <c r="BQ12" s="3">
        <v>0</v>
      </c>
      <c r="BR12" s="3">
        <v>7</v>
      </c>
      <c r="BS12" s="3">
        <v>0</v>
      </c>
      <c r="BT12" s="3">
        <v>0</v>
      </c>
      <c r="BU12" s="3">
        <v>0</v>
      </c>
      <c r="BV12" s="3">
        <v>1</v>
      </c>
      <c r="BW12" s="3">
        <v>1</v>
      </c>
      <c r="BX12" s="3">
        <v>0</v>
      </c>
      <c r="BY12" s="3">
        <v>1</v>
      </c>
      <c r="BZ12" s="3">
        <v>0</v>
      </c>
      <c r="CA12" s="3">
        <v>0</v>
      </c>
      <c r="CB12" s="3">
        <f t="shared" si="7"/>
        <v>27</v>
      </c>
      <c r="CC12" s="3">
        <v>4</v>
      </c>
      <c r="CD12" s="3">
        <v>4</v>
      </c>
      <c r="CE12" s="3">
        <v>1</v>
      </c>
      <c r="CF12" s="3">
        <v>1</v>
      </c>
      <c r="CG12" s="3">
        <v>1</v>
      </c>
      <c r="CH12" s="3">
        <v>0</v>
      </c>
      <c r="CI12" s="3">
        <v>1</v>
      </c>
      <c r="CJ12" s="3">
        <v>7</v>
      </c>
      <c r="CK12" s="3">
        <v>3</v>
      </c>
      <c r="CL12" s="3">
        <v>1</v>
      </c>
      <c r="CM12" s="3">
        <f t="shared" si="8"/>
        <v>23</v>
      </c>
      <c r="CN12" s="3">
        <v>13</v>
      </c>
      <c r="CO12" s="3">
        <v>0</v>
      </c>
      <c r="CP12" s="3">
        <v>253</v>
      </c>
      <c r="CQ12" s="3">
        <f t="shared" si="1"/>
        <v>266</v>
      </c>
      <c r="CR12" s="3">
        <v>1</v>
      </c>
      <c r="CS12" s="3">
        <v>1</v>
      </c>
      <c r="CT12" s="3">
        <v>1</v>
      </c>
      <c r="CU12" s="3">
        <v>1</v>
      </c>
      <c r="CV12" s="3">
        <v>1</v>
      </c>
      <c r="CW12" s="3">
        <v>0</v>
      </c>
      <c r="CX12" s="3">
        <f t="shared" si="9"/>
        <v>83.333333333333343</v>
      </c>
      <c r="CY12" s="8">
        <v>45323</v>
      </c>
      <c r="CZ12" s="3" t="e">
        <f t="shared" ca="1" si="3"/>
        <v>#NAME?</v>
      </c>
      <c r="DA12" s="3">
        <v>3</v>
      </c>
      <c r="DB12" s="6">
        <v>45341</v>
      </c>
      <c r="DC12" s="3">
        <v>13</v>
      </c>
      <c r="DD12" s="3">
        <v>6</v>
      </c>
    </row>
    <row r="13" spans="1:108" ht="14">
      <c r="A13" s="2">
        <f t="shared" si="4"/>
        <v>12</v>
      </c>
      <c r="B13" s="3">
        <v>1</v>
      </c>
      <c r="C13" s="4">
        <v>2.5578703703703705E-3</v>
      </c>
      <c r="D13" s="3">
        <v>4</v>
      </c>
      <c r="E13" s="3">
        <v>45.97</v>
      </c>
      <c r="F13" s="3">
        <v>0</v>
      </c>
      <c r="G13" s="3">
        <v>0</v>
      </c>
      <c r="H13" s="3">
        <v>0</v>
      </c>
      <c r="I13" s="3">
        <v>0</v>
      </c>
      <c r="J13" s="3">
        <v>0</v>
      </c>
      <c r="K13" s="3">
        <v>0</v>
      </c>
      <c r="L13" s="3">
        <v>0</v>
      </c>
      <c r="M13" s="3">
        <v>0</v>
      </c>
      <c r="N13" s="3">
        <v>0</v>
      </c>
      <c r="O13" s="3">
        <v>0</v>
      </c>
      <c r="P13" s="3">
        <v>0</v>
      </c>
      <c r="Q13" s="3">
        <v>0</v>
      </c>
      <c r="R13" s="3">
        <v>0</v>
      </c>
      <c r="S13" s="3">
        <v>0</v>
      </c>
      <c r="T13" s="3">
        <f t="shared" si="0"/>
        <v>0</v>
      </c>
      <c r="U13" s="3">
        <v>4</v>
      </c>
      <c r="V13" s="3">
        <v>2</v>
      </c>
      <c r="W13" s="5">
        <v>0</v>
      </c>
      <c r="X13" s="5">
        <v>0</v>
      </c>
      <c r="Y13" s="5">
        <v>0</v>
      </c>
      <c r="Z13" s="5">
        <v>0</v>
      </c>
      <c r="AA13" s="3">
        <v>0</v>
      </c>
      <c r="AB13" s="3">
        <v>1</v>
      </c>
      <c r="AC13" s="5">
        <v>0</v>
      </c>
      <c r="AD13" s="5">
        <v>0</v>
      </c>
      <c r="AE13" s="5">
        <v>0</v>
      </c>
      <c r="AF13" s="5">
        <v>0</v>
      </c>
      <c r="AG13" s="5">
        <v>0</v>
      </c>
      <c r="AH13" s="5">
        <v>0</v>
      </c>
      <c r="AI13" s="5">
        <v>0</v>
      </c>
      <c r="AJ13" s="5">
        <v>0</v>
      </c>
      <c r="AK13" s="5">
        <v>0</v>
      </c>
      <c r="AL13" s="5">
        <v>0</v>
      </c>
      <c r="AM13" s="3">
        <v>3</v>
      </c>
      <c r="AN13" s="5">
        <v>0</v>
      </c>
      <c r="AO13" s="3">
        <v>5</v>
      </c>
      <c r="AP13" s="3">
        <v>0</v>
      </c>
      <c r="AQ13" s="3">
        <v>1</v>
      </c>
      <c r="AR13" s="5">
        <v>0</v>
      </c>
      <c r="AS13" s="5">
        <v>0</v>
      </c>
      <c r="AT13" s="3">
        <v>0</v>
      </c>
      <c r="AU13" s="3">
        <v>0</v>
      </c>
      <c r="AV13" s="3">
        <v>0</v>
      </c>
      <c r="AW13" s="5">
        <v>0</v>
      </c>
      <c r="AX13" s="3">
        <f t="shared" si="5"/>
        <v>12</v>
      </c>
      <c r="AY13" s="3">
        <v>2</v>
      </c>
      <c r="AZ13" s="3">
        <v>27</v>
      </c>
      <c r="BA13" s="3">
        <v>0</v>
      </c>
      <c r="BB13" s="3">
        <v>3</v>
      </c>
      <c r="BC13" s="3">
        <v>0</v>
      </c>
      <c r="BD13" s="3">
        <v>0</v>
      </c>
      <c r="BE13" s="3">
        <v>9</v>
      </c>
      <c r="BF13" s="3">
        <v>0</v>
      </c>
      <c r="BG13" s="3">
        <v>2</v>
      </c>
      <c r="BH13" s="3">
        <v>2</v>
      </c>
      <c r="BI13" s="3">
        <v>3</v>
      </c>
      <c r="BJ13" s="3">
        <f t="shared" si="6"/>
        <v>48</v>
      </c>
      <c r="BK13" s="3">
        <v>3</v>
      </c>
      <c r="BL13" s="3">
        <v>13</v>
      </c>
      <c r="BM13" s="3">
        <v>24</v>
      </c>
      <c r="BN13" s="3">
        <v>5</v>
      </c>
      <c r="BO13" s="3">
        <v>0</v>
      </c>
      <c r="BP13" s="3">
        <v>0</v>
      </c>
      <c r="BQ13" s="3">
        <v>0</v>
      </c>
      <c r="BR13" s="3">
        <v>48</v>
      </c>
      <c r="BS13" s="3">
        <v>0</v>
      </c>
      <c r="BT13" s="3">
        <v>1</v>
      </c>
      <c r="BU13" s="3">
        <v>1</v>
      </c>
      <c r="BV13" s="3">
        <v>8</v>
      </c>
      <c r="BW13" s="3">
        <v>0</v>
      </c>
      <c r="BX13" s="3">
        <v>0</v>
      </c>
      <c r="BY13" s="3">
        <v>1</v>
      </c>
      <c r="BZ13" s="3">
        <v>0</v>
      </c>
      <c r="CA13" s="3">
        <v>2</v>
      </c>
      <c r="CB13" s="3">
        <f t="shared" si="7"/>
        <v>106</v>
      </c>
      <c r="CC13" s="3">
        <v>26</v>
      </c>
      <c r="CD13" s="3">
        <v>31</v>
      </c>
      <c r="CE13" s="3">
        <v>0</v>
      </c>
      <c r="CF13" s="3">
        <v>8</v>
      </c>
      <c r="CG13" s="3">
        <v>3</v>
      </c>
      <c r="CH13" s="3">
        <v>0</v>
      </c>
      <c r="CI13" s="3">
        <v>0</v>
      </c>
      <c r="CJ13" s="3">
        <v>4</v>
      </c>
      <c r="CK13" s="3">
        <v>9</v>
      </c>
      <c r="CL13" s="3">
        <v>1</v>
      </c>
      <c r="CM13" s="3">
        <f t="shared" si="8"/>
        <v>82</v>
      </c>
      <c r="CN13" s="3">
        <v>13</v>
      </c>
      <c r="CO13" s="3">
        <v>0</v>
      </c>
      <c r="CP13" s="3">
        <v>390</v>
      </c>
      <c r="CQ13" s="3">
        <f t="shared" si="1"/>
        <v>403</v>
      </c>
      <c r="CR13" s="3">
        <v>1</v>
      </c>
      <c r="CS13" s="3">
        <v>1</v>
      </c>
      <c r="CT13" s="3">
        <v>1</v>
      </c>
      <c r="CU13" s="3">
        <v>1</v>
      </c>
      <c r="CV13" s="3">
        <v>1</v>
      </c>
      <c r="CW13" s="3">
        <v>0</v>
      </c>
      <c r="CX13" s="3">
        <f t="shared" si="9"/>
        <v>83.333333333333343</v>
      </c>
      <c r="CY13" s="6">
        <v>44659</v>
      </c>
      <c r="CZ13" s="3" t="e">
        <f t="shared" ca="1" si="3"/>
        <v>#NAME?</v>
      </c>
      <c r="DA13" s="3">
        <v>4</v>
      </c>
      <c r="DB13" s="6">
        <v>45429</v>
      </c>
      <c r="DC13" s="3">
        <v>13</v>
      </c>
      <c r="DD13" s="3">
        <v>7</v>
      </c>
    </row>
    <row r="14" spans="1:108" ht="14">
      <c r="A14" s="2">
        <f t="shared" si="4"/>
        <v>13</v>
      </c>
      <c r="B14" s="3">
        <v>1</v>
      </c>
      <c r="C14" s="4">
        <v>3.8657407407407408E-3</v>
      </c>
      <c r="D14" s="3">
        <v>5.24</v>
      </c>
      <c r="E14" s="3">
        <v>40.75</v>
      </c>
      <c r="F14" s="3">
        <v>0</v>
      </c>
      <c r="G14" s="3">
        <v>0</v>
      </c>
      <c r="H14" s="3">
        <v>0</v>
      </c>
      <c r="I14" s="3">
        <v>0</v>
      </c>
      <c r="J14" s="3">
        <v>0</v>
      </c>
      <c r="K14" s="3">
        <v>0</v>
      </c>
      <c r="L14" s="3">
        <v>0</v>
      </c>
      <c r="M14" s="3">
        <v>0</v>
      </c>
      <c r="N14" s="3">
        <v>0</v>
      </c>
      <c r="O14" s="3">
        <v>1</v>
      </c>
      <c r="P14" s="3">
        <v>0</v>
      </c>
      <c r="Q14" s="3">
        <v>0</v>
      </c>
      <c r="R14" s="3">
        <v>0</v>
      </c>
      <c r="S14" s="3">
        <v>0</v>
      </c>
      <c r="T14" s="3">
        <f t="shared" si="0"/>
        <v>1</v>
      </c>
      <c r="U14" s="3">
        <v>9</v>
      </c>
      <c r="V14" s="3">
        <v>0</v>
      </c>
      <c r="W14" s="5">
        <v>0</v>
      </c>
      <c r="X14" s="5">
        <v>0</v>
      </c>
      <c r="Y14" s="5">
        <v>0</v>
      </c>
      <c r="Z14" s="5">
        <v>0</v>
      </c>
      <c r="AA14" s="3">
        <v>0</v>
      </c>
      <c r="AB14" s="5">
        <v>0</v>
      </c>
      <c r="AC14" s="5">
        <v>0</v>
      </c>
      <c r="AD14" s="3">
        <v>89</v>
      </c>
      <c r="AE14" s="5">
        <v>0</v>
      </c>
      <c r="AF14" s="5">
        <v>0</v>
      </c>
      <c r="AG14" s="5">
        <v>0</v>
      </c>
      <c r="AH14" s="5">
        <v>0</v>
      </c>
      <c r="AI14" s="5">
        <v>0</v>
      </c>
      <c r="AJ14" s="3">
        <v>1</v>
      </c>
      <c r="AK14" s="5">
        <v>0</v>
      </c>
      <c r="AL14" s="5">
        <v>0</v>
      </c>
      <c r="AM14" s="5">
        <v>0</v>
      </c>
      <c r="AN14" s="5">
        <v>0</v>
      </c>
      <c r="AO14" s="3">
        <v>6</v>
      </c>
      <c r="AP14" s="3">
        <v>0</v>
      </c>
      <c r="AQ14" s="3">
        <v>15</v>
      </c>
      <c r="AR14" s="3">
        <v>5</v>
      </c>
      <c r="AS14" s="5">
        <v>0</v>
      </c>
      <c r="AT14" s="3">
        <v>0</v>
      </c>
      <c r="AU14" s="3">
        <v>0</v>
      </c>
      <c r="AV14" s="3">
        <v>0</v>
      </c>
      <c r="AW14" s="5">
        <v>0</v>
      </c>
      <c r="AX14" s="3">
        <f t="shared" si="5"/>
        <v>116</v>
      </c>
      <c r="AY14" s="3">
        <v>1</v>
      </c>
      <c r="AZ14" s="3">
        <v>4</v>
      </c>
      <c r="BA14" s="5">
        <v>0</v>
      </c>
      <c r="BB14" s="3">
        <v>6</v>
      </c>
      <c r="BC14" s="5">
        <v>0</v>
      </c>
      <c r="BD14" s="5">
        <v>0</v>
      </c>
      <c r="BE14" s="3">
        <v>2</v>
      </c>
      <c r="BF14" s="5">
        <v>0</v>
      </c>
      <c r="BG14" s="3">
        <v>1</v>
      </c>
      <c r="BH14" s="3">
        <v>1</v>
      </c>
      <c r="BI14" s="3">
        <v>1</v>
      </c>
      <c r="BJ14" s="3">
        <f t="shared" si="6"/>
        <v>16</v>
      </c>
      <c r="BK14" s="3">
        <v>9</v>
      </c>
      <c r="BL14" s="3">
        <v>4</v>
      </c>
      <c r="BM14" s="3">
        <v>13</v>
      </c>
      <c r="BN14" s="3">
        <v>7</v>
      </c>
      <c r="BO14" s="3">
        <v>5</v>
      </c>
      <c r="BP14" s="3">
        <v>0</v>
      </c>
      <c r="BQ14" s="3">
        <v>0</v>
      </c>
      <c r="BR14" s="3">
        <v>17</v>
      </c>
      <c r="BS14" s="3">
        <v>0</v>
      </c>
      <c r="BT14" s="3">
        <v>2</v>
      </c>
      <c r="BU14" s="3">
        <v>1</v>
      </c>
      <c r="BV14" s="3">
        <v>1</v>
      </c>
      <c r="BW14" s="3">
        <v>0</v>
      </c>
      <c r="BX14" s="3">
        <v>1</v>
      </c>
      <c r="BY14" s="3">
        <v>1</v>
      </c>
      <c r="BZ14" s="3">
        <v>0</v>
      </c>
      <c r="CA14" s="3">
        <v>1</v>
      </c>
      <c r="CB14" s="3">
        <f t="shared" si="7"/>
        <v>62</v>
      </c>
      <c r="CC14" s="3">
        <v>109</v>
      </c>
      <c r="CD14" s="3">
        <v>106</v>
      </c>
      <c r="CE14" s="3">
        <v>1</v>
      </c>
      <c r="CF14" s="3">
        <v>8</v>
      </c>
      <c r="CG14" s="3">
        <v>1</v>
      </c>
      <c r="CH14" s="3">
        <v>12</v>
      </c>
      <c r="CI14" s="3">
        <v>0</v>
      </c>
      <c r="CJ14" s="3">
        <v>4</v>
      </c>
      <c r="CK14" s="3">
        <v>0</v>
      </c>
      <c r="CL14" s="3">
        <v>0</v>
      </c>
      <c r="CM14" s="3">
        <f t="shared" si="8"/>
        <v>241</v>
      </c>
      <c r="CN14" s="3">
        <v>1</v>
      </c>
      <c r="CO14" s="3">
        <v>0</v>
      </c>
      <c r="CP14" s="3">
        <v>294</v>
      </c>
      <c r="CQ14" s="3">
        <f t="shared" si="1"/>
        <v>295</v>
      </c>
      <c r="CR14" s="3">
        <v>1</v>
      </c>
      <c r="CS14" s="3">
        <v>1</v>
      </c>
      <c r="CT14" s="3">
        <v>1</v>
      </c>
      <c r="CU14" s="3">
        <v>1</v>
      </c>
      <c r="CV14" s="3">
        <v>1</v>
      </c>
      <c r="CW14" s="3">
        <v>0</v>
      </c>
      <c r="CX14" s="3">
        <f t="shared" si="9"/>
        <v>83.333333333333343</v>
      </c>
      <c r="CY14" s="6">
        <v>45469</v>
      </c>
      <c r="CZ14" s="3" t="e">
        <f t="shared" ca="1" si="3"/>
        <v>#NAME?</v>
      </c>
      <c r="DA14" s="3">
        <v>1</v>
      </c>
      <c r="DB14" s="6">
        <v>45481</v>
      </c>
      <c r="DC14" s="3">
        <v>10</v>
      </c>
      <c r="DD14" s="3">
        <v>7</v>
      </c>
    </row>
    <row r="15" spans="1:108" ht="14">
      <c r="A15" s="2">
        <f t="shared" si="4"/>
        <v>14</v>
      </c>
      <c r="B15" s="3">
        <v>1</v>
      </c>
      <c r="C15" s="9">
        <v>4.0740740740740737E-3</v>
      </c>
      <c r="D15" s="3">
        <v>5.48</v>
      </c>
      <c r="E15" s="3">
        <v>43.81</v>
      </c>
      <c r="F15" s="3">
        <v>0</v>
      </c>
      <c r="G15" s="3">
        <v>0</v>
      </c>
      <c r="H15" s="3">
        <v>0</v>
      </c>
      <c r="I15" s="3">
        <v>0</v>
      </c>
      <c r="J15" s="3">
        <v>0</v>
      </c>
      <c r="K15" s="3">
        <v>0</v>
      </c>
      <c r="L15" s="3">
        <v>0</v>
      </c>
      <c r="M15" s="3">
        <v>0</v>
      </c>
      <c r="N15" s="3">
        <v>0</v>
      </c>
      <c r="O15" s="3">
        <v>0</v>
      </c>
      <c r="P15" s="3">
        <v>0</v>
      </c>
      <c r="Q15" s="3">
        <v>0</v>
      </c>
      <c r="R15" s="3">
        <v>0</v>
      </c>
      <c r="S15" s="3">
        <v>0</v>
      </c>
      <c r="T15" s="3">
        <f t="shared" si="0"/>
        <v>0</v>
      </c>
      <c r="U15" s="3">
        <v>0</v>
      </c>
      <c r="V15" s="3">
        <v>0</v>
      </c>
      <c r="W15" s="5">
        <v>0</v>
      </c>
      <c r="X15" s="5">
        <v>0</v>
      </c>
      <c r="Y15" s="5">
        <v>0</v>
      </c>
      <c r="Z15" s="5">
        <v>0</v>
      </c>
      <c r="AA15" s="3">
        <v>0</v>
      </c>
      <c r="AB15" s="5">
        <v>0</v>
      </c>
      <c r="AC15" s="5">
        <v>0</v>
      </c>
      <c r="AD15" s="5">
        <v>0</v>
      </c>
      <c r="AE15" s="5">
        <v>0</v>
      </c>
      <c r="AF15" s="5">
        <v>0</v>
      </c>
      <c r="AG15" s="5">
        <v>0</v>
      </c>
      <c r="AH15" s="3">
        <v>1</v>
      </c>
      <c r="AI15" s="5">
        <v>0</v>
      </c>
      <c r="AJ15" s="5">
        <v>0</v>
      </c>
      <c r="AK15" s="5">
        <v>0</v>
      </c>
      <c r="AL15" s="5">
        <v>0</v>
      </c>
      <c r="AM15" s="5">
        <v>0</v>
      </c>
      <c r="AN15" s="5">
        <v>0</v>
      </c>
      <c r="AO15" s="3">
        <v>2</v>
      </c>
      <c r="AP15" s="3">
        <v>0</v>
      </c>
      <c r="AQ15" s="5">
        <v>0</v>
      </c>
      <c r="AR15" s="5">
        <v>0</v>
      </c>
      <c r="AS15" s="5">
        <v>0</v>
      </c>
      <c r="AT15" s="3">
        <v>0</v>
      </c>
      <c r="AU15" s="3">
        <v>0</v>
      </c>
      <c r="AV15" s="3">
        <v>0</v>
      </c>
      <c r="AW15" s="5">
        <v>0</v>
      </c>
      <c r="AX15" s="3">
        <f t="shared" si="5"/>
        <v>3</v>
      </c>
      <c r="AY15" s="3">
        <v>4</v>
      </c>
      <c r="AZ15" s="3">
        <v>0</v>
      </c>
      <c r="BA15" s="3">
        <v>0</v>
      </c>
      <c r="BB15" s="3">
        <v>0</v>
      </c>
      <c r="BC15" s="3">
        <v>0</v>
      </c>
      <c r="BD15" s="3">
        <v>2</v>
      </c>
      <c r="BE15" s="3">
        <v>6</v>
      </c>
      <c r="BF15" s="3">
        <v>0</v>
      </c>
      <c r="BG15" s="3">
        <v>1</v>
      </c>
      <c r="BH15" s="3">
        <v>1</v>
      </c>
      <c r="BI15" s="3">
        <v>11</v>
      </c>
      <c r="BJ15" s="3">
        <f t="shared" si="6"/>
        <v>25</v>
      </c>
      <c r="BK15" s="3">
        <v>1</v>
      </c>
      <c r="BL15" s="3">
        <v>11</v>
      </c>
      <c r="BM15" s="3">
        <v>18</v>
      </c>
      <c r="BN15" s="3">
        <v>0</v>
      </c>
      <c r="BO15" s="3">
        <v>0</v>
      </c>
      <c r="BP15" s="3">
        <v>0</v>
      </c>
      <c r="BQ15" s="3">
        <v>0</v>
      </c>
      <c r="BR15" s="3">
        <v>14</v>
      </c>
      <c r="BS15" s="3">
        <v>8</v>
      </c>
      <c r="BT15" s="3">
        <v>0</v>
      </c>
      <c r="BU15" s="3">
        <v>1</v>
      </c>
      <c r="BV15" s="3">
        <v>7</v>
      </c>
      <c r="BW15" s="3">
        <v>1</v>
      </c>
      <c r="BX15" s="3">
        <v>1</v>
      </c>
      <c r="BY15" s="3">
        <v>1</v>
      </c>
      <c r="BZ15" s="3">
        <v>0</v>
      </c>
      <c r="CA15" s="3">
        <v>0</v>
      </c>
      <c r="CB15" s="3">
        <f t="shared" si="7"/>
        <v>63</v>
      </c>
      <c r="CC15" s="3">
        <v>14</v>
      </c>
      <c r="CD15" s="3">
        <v>25</v>
      </c>
      <c r="CE15" s="3">
        <v>0</v>
      </c>
      <c r="CF15" s="3">
        <v>5</v>
      </c>
      <c r="CG15" s="3">
        <v>1</v>
      </c>
      <c r="CH15" s="3">
        <v>0</v>
      </c>
      <c r="CI15" s="3">
        <v>0</v>
      </c>
      <c r="CJ15" s="3">
        <v>16</v>
      </c>
      <c r="CK15" s="3">
        <v>7</v>
      </c>
      <c r="CL15" s="3">
        <v>0</v>
      </c>
      <c r="CM15" s="3">
        <f t="shared" si="8"/>
        <v>68</v>
      </c>
      <c r="CN15" s="3">
        <v>1</v>
      </c>
      <c r="CO15" s="3">
        <v>0</v>
      </c>
      <c r="CP15" s="3">
        <v>187</v>
      </c>
      <c r="CQ15" s="3">
        <f t="shared" si="1"/>
        <v>188</v>
      </c>
      <c r="CR15" s="3">
        <v>1</v>
      </c>
      <c r="CS15" s="3">
        <v>1</v>
      </c>
      <c r="CT15" s="3">
        <v>1</v>
      </c>
      <c r="CU15" s="3">
        <v>1</v>
      </c>
      <c r="CV15" s="3">
        <v>1</v>
      </c>
      <c r="CW15" s="3">
        <v>0</v>
      </c>
      <c r="CX15" s="3">
        <f t="shared" si="9"/>
        <v>83.333333333333343</v>
      </c>
      <c r="CY15" s="8">
        <v>45413</v>
      </c>
      <c r="CZ15" s="3" t="e">
        <f t="shared" ca="1" si="3"/>
        <v>#NAME?</v>
      </c>
      <c r="DA15" s="3">
        <v>1</v>
      </c>
      <c r="DB15" s="6">
        <v>45463</v>
      </c>
      <c r="DC15" s="3">
        <v>13</v>
      </c>
      <c r="DD15" s="3">
        <v>7</v>
      </c>
    </row>
    <row r="16" spans="1:108" ht="14">
      <c r="A16" s="2">
        <f t="shared" si="4"/>
        <v>15</v>
      </c>
      <c r="B16" s="3">
        <v>1</v>
      </c>
      <c r="C16" s="4">
        <v>3.9351851851851848E-3</v>
      </c>
      <c r="D16" s="3">
        <v>5.71</v>
      </c>
      <c r="E16" s="3">
        <v>36.29</v>
      </c>
      <c r="F16" s="3">
        <v>2</v>
      </c>
      <c r="G16" s="3">
        <v>0</v>
      </c>
      <c r="H16" s="3">
        <v>0</v>
      </c>
      <c r="I16" s="3">
        <v>0</v>
      </c>
      <c r="J16" s="3">
        <v>0</v>
      </c>
      <c r="K16" s="3">
        <v>0</v>
      </c>
      <c r="L16" s="3">
        <v>0</v>
      </c>
      <c r="M16" s="3">
        <v>0</v>
      </c>
      <c r="N16" s="3">
        <v>0</v>
      </c>
      <c r="O16" s="3">
        <v>0</v>
      </c>
      <c r="P16" s="3">
        <v>0</v>
      </c>
      <c r="Q16" s="3">
        <v>0</v>
      </c>
      <c r="R16" s="3">
        <v>0</v>
      </c>
      <c r="S16" s="3">
        <v>0</v>
      </c>
      <c r="T16" s="3">
        <f t="shared" si="0"/>
        <v>2</v>
      </c>
      <c r="U16" s="3">
        <v>1</v>
      </c>
      <c r="V16" s="3">
        <v>0</v>
      </c>
      <c r="W16" s="5">
        <v>0</v>
      </c>
      <c r="X16" s="5">
        <v>0</v>
      </c>
      <c r="Y16" s="5">
        <v>0</v>
      </c>
      <c r="Z16" s="5">
        <v>0</v>
      </c>
      <c r="AA16" s="3">
        <v>0</v>
      </c>
      <c r="AB16" s="5">
        <v>0</v>
      </c>
      <c r="AC16" s="3">
        <v>1</v>
      </c>
      <c r="AD16" s="3">
        <v>1</v>
      </c>
      <c r="AE16" s="5">
        <v>0</v>
      </c>
      <c r="AF16" s="3">
        <v>0</v>
      </c>
      <c r="AG16" s="3">
        <v>1</v>
      </c>
      <c r="AH16" s="3">
        <v>0</v>
      </c>
      <c r="AI16" s="5">
        <v>0</v>
      </c>
      <c r="AJ16" s="3">
        <v>0</v>
      </c>
      <c r="AK16" s="3">
        <v>0</v>
      </c>
      <c r="AL16" s="5">
        <v>0</v>
      </c>
      <c r="AM16" s="3">
        <v>2</v>
      </c>
      <c r="AN16" s="3">
        <v>2</v>
      </c>
      <c r="AO16" s="3">
        <v>8</v>
      </c>
      <c r="AP16" s="3">
        <v>1</v>
      </c>
      <c r="AQ16" s="3">
        <v>3</v>
      </c>
      <c r="AR16" s="3">
        <v>1</v>
      </c>
      <c r="AS16" s="5">
        <v>0</v>
      </c>
      <c r="AT16" s="3">
        <v>0</v>
      </c>
      <c r="AU16" s="3">
        <v>0</v>
      </c>
      <c r="AV16" s="3">
        <v>0</v>
      </c>
      <c r="AW16" s="5">
        <v>0</v>
      </c>
      <c r="AX16" s="3">
        <f>SUM(V16:AS16)</f>
        <v>20</v>
      </c>
      <c r="AY16" s="3">
        <v>1</v>
      </c>
      <c r="AZ16" s="3">
        <v>0</v>
      </c>
      <c r="BA16" s="3">
        <v>0</v>
      </c>
      <c r="BB16" s="3">
        <v>1</v>
      </c>
      <c r="BC16" s="3">
        <v>3</v>
      </c>
      <c r="BD16" s="3">
        <v>1</v>
      </c>
      <c r="BE16" s="3">
        <v>11</v>
      </c>
      <c r="BF16" s="3">
        <v>0</v>
      </c>
      <c r="BG16" s="3">
        <v>1</v>
      </c>
      <c r="BH16" s="3">
        <v>1</v>
      </c>
      <c r="BI16" s="3">
        <v>1</v>
      </c>
      <c r="BJ16" s="3">
        <f t="shared" si="6"/>
        <v>20</v>
      </c>
      <c r="BK16" s="3">
        <v>1</v>
      </c>
      <c r="BL16" s="3">
        <v>40</v>
      </c>
      <c r="BM16" s="3">
        <v>1</v>
      </c>
      <c r="BN16" s="3">
        <v>0</v>
      </c>
      <c r="BO16" s="3">
        <v>0</v>
      </c>
      <c r="BP16" s="3">
        <v>0</v>
      </c>
      <c r="BQ16" s="3">
        <v>0</v>
      </c>
      <c r="BR16" s="3">
        <v>22</v>
      </c>
      <c r="BS16" s="3">
        <v>0</v>
      </c>
      <c r="BT16" s="3">
        <v>2</v>
      </c>
      <c r="BU16" s="3">
        <v>2</v>
      </c>
      <c r="BV16" s="3">
        <v>4</v>
      </c>
      <c r="BW16" s="3">
        <v>0</v>
      </c>
      <c r="BX16" s="3">
        <v>0</v>
      </c>
      <c r="BY16" s="3">
        <v>2</v>
      </c>
      <c r="BZ16" s="3">
        <v>1</v>
      </c>
      <c r="CA16" s="3">
        <v>4</v>
      </c>
      <c r="CB16" s="3">
        <f t="shared" si="7"/>
        <v>79</v>
      </c>
      <c r="CC16" s="3">
        <v>14</v>
      </c>
      <c r="CD16" s="3">
        <v>9</v>
      </c>
      <c r="CE16" s="3">
        <v>0</v>
      </c>
      <c r="CF16" s="3">
        <v>7</v>
      </c>
      <c r="CG16" s="3">
        <v>2</v>
      </c>
      <c r="CH16" s="3">
        <v>0</v>
      </c>
      <c r="CI16" s="3">
        <v>1</v>
      </c>
      <c r="CJ16" s="3">
        <v>9</v>
      </c>
      <c r="CK16" s="3">
        <v>8</v>
      </c>
      <c r="CL16" s="3">
        <v>7</v>
      </c>
      <c r="CM16" s="3">
        <f t="shared" si="8"/>
        <v>57</v>
      </c>
      <c r="CN16" s="3">
        <v>10</v>
      </c>
      <c r="CO16" s="3">
        <v>0</v>
      </c>
      <c r="CP16" s="3">
        <v>377</v>
      </c>
      <c r="CQ16" s="3">
        <f t="shared" si="1"/>
        <v>387</v>
      </c>
      <c r="CR16" s="3">
        <v>1</v>
      </c>
      <c r="CS16" s="3">
        <v>1</v>
      </c>
      <c r="CT16" s="3">
        <v>1</v>
      </c>
      <c r="CU16" s="3">
        <v>1</v>
      </c>
      <c r="CV16" s="3">
        <v>1</v>
      </c>
      <c r="CW16" s="3">
        <v>0</v>
      </c>
      <c r="CX16" s="3">
        <f t="shared" si="9"/>
        <v>83.333333333333343</v>
      </c>
      <c r="CY16" s="3"/>
      <c r="CZ16" s="3"/>
      <c r="DA16" s="3">
        <v>6</v>
      </c>
      <c r="DB16" s="6">
        <v>44938</v>
      </c>
      <c r="DC16" s="3">
        <v>8</v>
      </c>
      <c r="DD16" s="3">
        <v>7</v>
      </c>
    </row>
    <row r="17" spans="1:108" ht="14">
      <c r="A17" s="2">
        <f t="shared" si="4"/>
        <v>16</v>
      </c>
      <c r="B17" s="3">
        <v>1</v>
      </c>
      <c r="C17" s="4">
        <v>3.2754629629629631E-3</v>
      </c>
      <c r="D17" s="3">
        <v>4.71</v>
      </c>
      <c r="E17" s="3">
        <v>48.93</v>
      </c>
      <c r="F17" s="3">
        <v>0</v>
      </c>
      <c r="G17" s="3">
        <v>0</v>
      </c>
      <c r="H17" s="3">
        <v>0</v>
      </c>
      <c r="I17" s="3">
        <v>0</v>
      </c>
      <c r="J17" s="3">
        <v>2</v>
      </c>
      <c r="K17" s="3">
        <v>0</v>
      </c>
      <c r="L17" s="3">
        <v>2</v>
      </c>
      <c r="M17" s="3">
        <v>0</v>
      </c>
      <c r="N17" s="3">
        <v>0</v>
      </c>
      <c r="O17" s="3">
        <v>0</v>
      </c>
      <c r="P17" s="3">
        <v>0</v>
      </c>
      <c r="Q17" s="3">
        <v>0</v>
      </c>
      <c r="R17" s="3">
        <v>0</v>
      </c>
      <c r="S17" s="3">
        <v>0</v>
      </c>
      <c r="T17" s="3">
        <f t="shared" si="0"/>
        <v>4</v>
      </c>
      <c r="U17" s="3">
        <v>0</v>
      </c>
      <c r="V17" s="3">
        <v>0</v>
      </c>
      <c r="W17" s="5">
        <v>0</v>
      </c>
      <c r="X17" s="5">
        <v>0</v>
      </c>
      <c r="Y17" s="5">
        <v>0</v>
      </c>
      <c r="Z17" s="5">
        <v>0</v>
      </c>
      <c r="AA17" s="3">
        <v>0</v>
      </c>
      <c r="AB17" s="5">
        <v>0</v>
      </c>
      <c r="AC17" s="3">
        <v>0</v>
      </c>
      <c r="AD17" s="5">
        <v>0</v>
      </c>
      <c r="AE17" s="5">
        <v>0</v>
      </c>
      <c r="AF17" s="3">
        <v>0</v>
      </c>
      <c r="AG17" s="3">
        <v>1</v>
      </c>
      <c r="AH17" s="5">
        <v>0</v>
      </c>
      <c r="AI17" s="5">
        <v>0</v>
      </c>
      <c r="AJ17" s="3">
        <v>0</v>
      </c>
      <c r="AK17" s="3">
        <v>1</v>
      </c>
      <c r="AL17" s="5">
        <v>0</v>
      </c>
      <c r="AM17" s="3">
        <v>56</v>
      </c>
      <c r="AN17" s="5">
        <v>0</v>
      </c>
      <c r="AO17" s="5">
        <v>0</v>
      </c>
      <c r="AP17" s="5">
        <v>0</v>
      </c>
      <c r="AQ17" s="3">
        <v>15</v>
      </c>
      <c r="AR17" s="5">
        <v>0</v>
      </c>
      <c r="AS17" s="5">
        <v>0</v>
      </c>
      <c r="AT17" s="3">
        <v>0</v>
      </c>
      <c r="AU17" s="3">
        <v>1</v>
      </c>
      <c r="AV17" s="3">
        <v>2</v>
      </c>
      <c r="AW17" s="3">
        <v>0</v>
      </c>
      <c r="AX17" s="3">
        <f>SUM(V17:AV17)</f>
        <v>76</v>
      </c>
      <c r="AY17" s="3">
        <v>0</v>
      </c>
      <c r="AZ17" s="3">
        <v>0</v>
      </c>
      <c r="BA17" s="3">
        <v>0</v>
      </c>
      <c r="BB17" s="3">
        <v>17</v>
      </c>
      <c r="BC17" s="5">
        <v>0</v>
      </c>
      <c r="BD17" s="5">
        <v>0</v>
      </c>
      <c r="BE17" s="3">
        <v>1</v>
      </c>
      <c r="BF17" s="5">
        <v>0</v>
      </c>
      <c r="BG17" s="3">
        <v>1</v>
      </c>
      <c r="BH17" s="3">
        <v>1</v>
      </c>
      <c r="BI17" s="3">
        <v>1</v>
      </c>
      <c r="BJ17" s="3">
        <f t="shared" si="6"/>
        <v>21</v>
      </c>
      <c r="BK17" s="3">
        <v>1</v>
      </c>
      <c r="BL17" s="3">
        <v>27</v>
      </c>
      <c r="BM17" s="5">
        <v>0</v>
      </c>
      <c r="BN17" s="5">
        <v>0</v>
      </c>
      <c r="BO17" s="5">
        <v>0</v>
      </c>
      <c r="BP17" s="3">
        <v>0</v>
      </c>
      <c r="BQ17" s="3">
        <v>0</v>
      </c>
      <c r="BR17" s="3">
        <v>11</v>
      </c>
      <c r="BS17" s="3">
        <v>12</v>
      </c>
      <c r="BT17" s="3">
        <v>3</v>
      </c>
      <c r="BU17" s="3">
        <v>2</v>
      </c>
      <c r="BV17" s="3">
        <v>4</v>
      </c>
      <c r="BW17" s="3">
        <v>0</v>
      </c>
      <c r="BX17" s="3">
        <v>0</v>
      </c>
      <c r="BY17" s="3">
        <v>1</v>
      </c>
      <c r="BZ17" s="3">
        <v>0</v>
      </c>
      <c r="CA17" s="3">
        <v>0</v>
      </c>
      <c r="CB17" s="3">
        <f t="shared" si="7"/>
        <v>61</v>
      </c>
      <c r="CC17" s="3">
        <v>0</v>
      </c>
      <c r="CD17" s="3">
        <v>0</v>
      </c>
      <c r="CE17" s="3">
        <v>0</v>
      </c>
      <c r="CF17" s="3">
        <v>1</v>
      </c>
      <c r="CG17" s="3">
        <v>0</v>
      </c>
      <c r="CH17" s="3">
        <v>0</v>
      </c>
      <c r="CI17" s="3">
        <v>0</v>
      </c>
      <c r="CJ17" s="3">
        <v>2</v>
      </c>
      <c r="CK17" s="3"/>
      <c r="CL17" s="3"/>
      <c r="CM17" s="3">
        <f t="shared" si="8"/>
        <v>3</v>
      </c>
      <c r="CN17" s="3">
        <v>10</v>
      </c>
      <c r="CO17" s="3">
        <v>3</v>
      </c>
      <c r="CP17" s="3">
        <v>286</v>
      </c>
      <c r="CQ17" s="3">
        <f t="shared" si="1"/>
        <v>299</v>
      </c>
      <c r="CR17" s="3">
        <v>1</v>
      </c>
      <c r="CS17" s="3">
        <v>1</v>
      </c>
      <c r="CT17" s="3">
        <v>1</v>
      </c>
      <c r="CU17" s="3">
        <v>0</v>
      </c>
      <c r="CV17" s="3">
        <v>1</v>
      </c>
      <c r="CW17" s="3">
        <v>0</v>
      </c>
      <c r="CX17" s="3">
        <f t="shared" si="9"/>
        <v>66.666666666666657</v>
      </c>
      <c r="CY17" s="6">
        <v>44788</v>
      </c>
      <c r="CZ17" s="3" t="e">
        <f ca="1">_xludf.DAYS($CZ$76,CY17)</f>
        <v>#NAME?</v>
      </c>
      <c r="DA17" s="3">
        <v>3</v>
      </c>
      <c r="DB17" s="6">
        <v>44789</v>
      </c>
      <c r="DC17" s="3">
        <v>3</v>
      </c>
      <c r="DD17" s="3">
        <v>7</v>
      </c>
    </row>
    <row r="18" spans="1:108" ht="14">
      <c r="A18" s="2">
        <f t="shared" si="4"/>
        <v>17</v>
      </c>
      <c r="B18" s="3">
        <v>1</v>
      </c>
      <c r="C18" s="4">
        <v>4.1898148148148146E-3</v>
      </c>
      <c r="D18" s="3">
        <v>5.72</v>
      </c>
      <c r="E18" s="3">
        <v>33.950000000000003</v>
      </c>
      <c r="F18" s="3">
        <v>0</v>
      </c>
      <c r="G18" s="3">
        <v>0</v>
      </c>
      <c r="H18" s="3">
        <v>0</v>
      </c>
      <c r="I18" s="3">
        <v>1</v>
      </c>
      <c r="J18" s="3">
        <v>0</v>
      </c>
      <c r="K18" s="3">
        <v>0</v>
      </c>
      <c r="L18" s="3">
        <v>0</v>
      </c>
      <c r="M18" s="3">
        <v>0</v>
      </c>
      <c r="N18" s="3">
        <v>0</v>
      </c>
      <c r="O18" s="3">
        <v>0</v>
      </c>
      <c r="P18" s="3">
        <v>0</v>
      </c>
      <c r="Q18" s="3">
        <v>0</v>
      </c>
      <c r="R18" s="3">
        <v>0</v>
      </c>
      <c r="S18" s="3">
        <v>0</v>
      </c>
      <c r="T18" s="3">
        <f t="shared" si="0"/>
        <v>1</v>
      </c>
      <c r="U18" s="3">
        <v>2</v>
      </c>
      <c r="V18" s="3">
        <v>1</v>
      </c>
      <c r="W18" s="5">
        <v>0</v>
      </c>
      <c r="X18" s="5">
        <v>0</v>
      </c>
      <c r="Y18" s="5">
        <v>0</v>
      </c>
      <c r="Z18" s="5">
        <v>0</v>
      </c>
      <c r="AA18" s="3">
        <v>0</v>
      </c>
      <c r="AB18" s="5">
        <v>0</v>
      </c>
      <c r="AC18" s="3">
        <v>0</v>
      </c>
      <c r="AD18" s="5">
        <v>0</v>
      </c>
      <c r="AE18" s="3">
        <v>1</v>
      </c>
      <c r="AF18" s="5">
        <v>0</v>
      </c>
      <c r="AG18" s="5">
        <v>0</v>
      </c>
      <c r="AH18" s="5">
        <v>0</v>
      </c>
      <c r="AI18" s="5">
        <v>0</v>
      </c>
      <c r="AJ18" s="3">
        <v>0</v>
      </c>
      <c r="AK18" s="5">
        <v>0</v>
      </c>
      <c r="AL18" s="5">
        <v>0</v>
      </c>
      <c r="AM18" s="5">
        <v>0</v>
      </c>
      <c r="AN18" s="5">
        <v>0</v>
      </c>
      <c r="AO18" s="3">
        <v>2</v>
      </c>
      <c r="AP18" s="5">
        <v>0</v>
      </c>
      <c r="AQ18" s="3">
        <v>44</v>
      </c>
      <c r="AR18" s="3">
        <v>0</v>
      </c>
      <c r="AS18" s="5">
        <v>0</v>
      </c>
      <c r="AT18" s="3">
        <v>0</v>
      </c>
      <c r="AU18" s="3">
        <v>0</v>
      </c>
      <c r="AV18" s="3">
        <v>0</v>
      </c>
      <c r="AW18" s="3">
        <v>1</v>
      </c>
      <c r="AX18" s="3">
        <f>SUM(V18:AW18)</f>
        <v>49</v>
      </c>
      <c r="AY18" s="3">
        <v>11</v>
      </c>
      <c r="AZ18" s="3">
        <v>5</v>
      </c>
      <c r="BA18" s="5">
        <v>0</v>
      </c>
      <c r="BB18" s="3">
        <v>33</v>
      </c>
      <c r="BC18" s="5">
        <v>0</v>
      </c>
      <c r="BD18" s="3">
        <v>20</v>
      </c>
      <c r="BE18" s="3">
        <v>11</v>
      </c>
      <c r="BF18" s="5">
        <v>0</v>
      </c>
      <c r="BG18" s="3">
        <v>3</v>
      </c>
      <c r="BH18" s="3">
        <v>3</v>
      </c>
      <c r="BI18" s="3">
        <v>2</v>
      </c>
      <c r="BJ18" s="3">
        <f t="shared" si="6"/>
        <v>88</v>
      </c>
      <c r="BK18" s="3">
        <v>1</v>
      </c>
      <c r="BL18" s="3">
        <v>16</v>
      </c>
      <c r="BM18" s="3">
        <v>46</v>
      </c>
      <c r="BN18" s="3">
        <v>5</v>
      </c>
      <c r="BO18" s="3">
        <v>0</v>
      </c>
      <c r="BP18" s="3">
        <v>0</v>
      </c>
      <c r="BQ18" s="3">
        <v>0</v>
      </c>
      <c r="BR18" s="3">
        <v>19</v>
      </c>
      <c r="BS18" s="3">
        <v>0</v>
      </c>
      <c r="BT18" s="3">
        <v>1</v>
      </c>
      <c r="BU18" s="3">
        <v>1</v>
      </c>
      <c r="BV18" s="3">
        <v>2</v>
      </c>
      <c r="BW18" s="3">
        <v>0</v>
      </c>
      <c r="BX18" s="3">
        <v>1</v>
      </c>
      <c r="BY18" s="3">
        <v>1</v>
      </c>
      <c r="BZ18" s="3">
        <v>0</v>
      </c>
      <c r="CA18" s="3">
        <v>5</v>
      </c>
      <c r="CB18" s="3">
        <f t="shared" si="7"/>
        <v>98</v>
      </c>
      <c r="CC18" s="3">
        <v>41</v>
      </c>
      <c r="CD18" s="3">
        <v>20</v>
      </c>
      <c r="CE18" s="3">
        <v>2</v>
      </c>
      <c r="CF18" s="3">
        <v>20</v>
      </c>
      <c r="CG18" s="3">
        <v>3</v>
      </c>
      <c r="CH18" s="3">
        <v>0</v>
      </c>
      <c r="CI18" s="3">
        <v>5</v>
      </c>
      <c r="CJ18" s="3">
        <v>8</v>
      </c>
      <c r="CK18" s="3">
        <v>13</v>
      </c>
      <c r="CL18" s="3">
        <v>1</v>
      </c>
      <c r="CM18" s="3">
        <f t="shared" si="8"/>
        <v>113</v>
      </c>
      <c r="CN18" s="3">
        <v>0</v>
      </c>
      <c r="CO18" s="3">
        <v>1</v>
      </c>
      <c r="CP18" s="3">
        <v>836</v>
      </c>
      <c r="CQ18" s="3">
        <f t="shared" si="1"/>
        <v>837</v>
      </c>
      <c r="CR18" s="3">
        <v>1</v>
      </c>
      <c r="CS18" s="3">
        <v>1</v>
      </c>
      <c r="CT18" s="3">
        <v>1</v>
      </c>
      <c r="CU18" s="3">
        <v>0</v>
      </c>
      <c r="CV18" s="3">
        <v>1</v>
      </c>
      <c r="CW18" s="3">
        <v>0</v>
      </c>
      <c r="CX18" s="3">
        <f t="shared" si="9"/>
        <v>66.666666666666657</v>
      </c>
      <c r="CY18" s="3"/>
      <c r="CZ18" s="3"/>
      <c r="DA18" s="3">
        <v>6</v>
      </c>
      <c r="DB18" s="6">
        <v>44826</v>
      </c>
      <c r="DC18" s="3">
        <v>13</v>
      </c>
      <c r="DD18" s="3">
        <v>3</v>
      </c>
    </row>
    <row r="19" spans="1:108" ht="14">
      <c r="A19" s="2">
        <f t="shared" si="4"/>
        <v>18</v>
      </c>
      <c r="B19" s="3">
        <v>1</v>
      </c>
      <c r="C19" s="4">
        <v>2.1412037037037038E-3</v>
      </c>
      <c r="D19" s="3">
        <v>3.51</v>
      </c>
      <c r="E19" s="3">
        <v>52.9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  <c r="N19" s="3">
        <v>0</v>
      </c>
      <c r="O19" s="3">
        <v>0</v>
      </c>
      <c r="P19" s="3">
        <v>0</v>
      </c>
      <c r="Q19" s="3">
        <v>0</v>
      </c>
      <c r="R19" s="3">
        <v>1</v>
      </c>
      <c r="S19" s="3">
        <v>1</v>
      </c>
      <c r="T19" s="3">
        <f t="shared" si="0"/>
        <v>2</v>
      </c>
      <c r="U19" s="3">
        <v>8</v>
      </c>
      <c r="V19" s="3">
        <v>0</v>
      </c>
      <c r="W19" s="5">
        <v>0</v>
      </c>
      <c r="X19" s="5">
        <v>0</v>
      </c>
      <c r="Y19" s="5">
        <v>0</v>
      </c>
      <c r="Z19" s="5">
        <v>0</v>
      </c>
      <c r="AA19" s="3">
        <v>0</v>
      </c>
      <c r="AB19" s="5">
        <v>0</v>
      </c>
      <c r="AC19" s="3">
        <v>0</v>
      </c>
      <c r="AD19" s="5">
        <v>1</v>
      </c>
      <c r="AE19" s="3">
        <v>3</v>
      </c>
      <c r="AF19" s="3">
        <v>0</v>
      </c>
      <c r="AG19" s="3">
        <v>1</v>
      </c>
      <c r="AH19" s="3">
        <v>0</v>
      </c>
      <c r="AI19" s="3">
        <v>2</v>
      </c>
      <c r="AJ19" s="3">
        <v>3</v>
      </c>
      <c r="AK19" s="5">
        <v>0</v>
      </c>
      <c r="AL19" s="5">
        <v>0</v>
      </c>
      <c r="AM19" s="3">
        <v>0</v>
      </c>
      <c r="AN19" s="3">
        <v>0</v>
      </c>
      <c r="AO19" s="3">
        <v>8</v>
      </c>
      <c r="AP19" s="5">
        <v>0</v>
      </c>
      <c r="AQ19" s="3">
        <v>1</v>
      </c>
      <c r="AR19" s="3">
        <v>0</v>
      </c>
      <c r="AS19" s="3">
        <v>0</v>
      </c>
      <c r="AT19" s="3">
        <v>0</v>
      </c>
      <c r="AU19" s="3">
        <v>0</v>
      </c>
      <c r="AV19" s="3">
        <v>0</v>
      </c>
      <c r="AW19" s="3">
        <v>0</v>
      </c>
      <c r="AX19" s="3">
        <f>SUM(V19:AS19)</f>
        <v>19</v>
      </c>
      <c r="AY19" s="3">
        <v>1</v>
      </c>
      <c r="AZ19" s="3">
        <v>0</v>
      </c>
      <c r="BA19" s="3">
        <v>0</v>
      </c>
      <c r="BB19" s="3">
        <v>6</v>
      </c>
      <c r="BC19" s="3">
        <v>0</v>
      </c>
      <c r="BD19" s="5">
        <v>0</v>
      </c>
      <c r="BE19" s="3">
        <v>3</v>
      </c>
      <c r="BF19" s="3">
        <v>2</v>
      </c>
      <c r="BG19" s="3">
        <v>1</v>
      </c>
      <c r="BH19" s="3">
        <v>1</v>
      </c>
      <c r="BI19" s="3">
        <v>1</v>
      </c>
      <c r="BJ19" s="3">
        <f t="shared" si="6"/>
        <v>15</v>
      </c>
      <c r="BK19" s="3">
        <v>1</v>
      </c>
      <c r="BL19" s="3">
        <v>9</v>
      </c>
      <c r="BM19" s="3">
        <v>0</v>
      </c>
      <c r="BN19" s="3">
        <v>6</v>
      </c>
      <c r="BO19" s="3">
        <v>2</v>
      </c>
      <c r="BP19" s="3">
        <v>0</v>
      </c>
      <c r="BQ19" s="3">
        <v>0</v>
      </c>
      <c r="BR19" s="3">
        <v>65</v>
      </c>
      <c r="BS19" s="3">
        <v>0</v>
      </c>
      <c r="BT19" s="3">
        <v>2</v>
      </c>
      <c r="BU19" s="3">
        <v>1</v>
      </c>
      <c r="BV19" s="3">
        <v>0</v>
      </c>
      <c r="BW19" s="3">
        <v>0</v>
      </c>
      <c r="BX19" s="3">
        <v>1</v>
      </c>
      <c r="BY19" s="3">
        <v>1</v>
      </c>
      <c r="BZ19" s="3">
        <v>0</v>
      </c>
      <c r="CA19" s="3">
        <v>0</v>
      </c>
      <c r="CB19" s="3">
        <f t="shared" si="7"/>
        <v>88</v>
      </c>
      <c r="CC19" s="3">
        <v>6</v>
      </c>
      <c r="CD19" s="3">
        <v>4</v>
      </c>
      <c r="CE19" s="3">
        <v>0</v>
      </c>
      <c r="CF19" s="3">
        <v>7</v>
      </c>
      <c r="CG19" s="3">
        <v>0</v>
      </c>
      <c r="CH19" s="3">
        <v>0</v>
      </c>
      <c r="CI19" s="3">
        <v>0</v>
      </c>
      <c r="CJ19" s="3">
        <v>6</v>
      </c>
      <c r="CK19" s="3">
        <v>0</v>
      </c>
      <c r="CL19" s="3">
        <v>0</v>
      </c>
      <c r="CM19" s="3">
        <f t="shared" si="8"/>
        <v>23</v>
      </c>
      <c r="CN19" s="3">
        <v>5</v>
      </c>
      <c r="CO19" s="3">
        <v>0</v>
      </c>
      <c r="CP19" s="3">
        <v>544</v>
      </c>
      <c r="CQ19" s="3">
        <f t="shared" si="1"/>
        <v>549</v>
      </c>
      <c r="CR19" s="3">
        <v>1</v>
      </c>
      <c r="CS19" s="3">
        <v>1</v>
      </c>
      <c r="CT19" s="3">
        <v>1</v>
      </c>
      <c r="CU19" s="3">
        <v>1</v>
      </c>
      <c r="CV19" s="3">
        <v>1</v>
      </c>
      <c r="CW19" s="3">
        <v>0</v>
      </c>
      <c r="CX19" s="3">
        <f t="shared" si="9"/>
        <v>83.333333333333343</v>
      </c>
      <c r="CY19" s="3"/>
      <c r="CZ19" s="3"/>
      <c r="DA19" s="3">
        <v>6</v>
      </c>
      <c r="DB19" s="6">
        <v>45005</v>
      </c>
      <c r="DC19" s="3">
        <v>8</v>
      </c>
      <c r="DD19" s="3">
        <v>3</v>
      </c>
    </row>
    <row r="20" spans="1:108" ht="14">
      <c r="A20" s="2">
        <f t="shared" si="4"/>
        <v>19</v>
      </c>
      <c r="B20" s="3">
        <v>1</v>
      </c>
      <c r="C20" s="4">
        <v>3.8773148148148148E-3</v>
      </c>
      <c r="D20" s="3">
        <v>5.3</v>
      </c>
      <c r="E20" s="3">
        <v>36.22</v>
      </c>
      <c r="F20" s="3">
        <v>0</v>
      </c>
      <c r="G20" s="3">
        <v>0</v>
      </c>
      <c r="H20" s="3">
        <v>0</v>
      </c>
      <c r="I20" s="3">
        <v>2</v>
      </c>
      <c r="J20" s="3">
        <v>3</v>
      </c>
      <c r="K20" s="3">
        <v>0</v>
      </c>
      <c r="L20" s="3">
        <v>1</v>
      </c>
      <c r="M20" s="3">
        <v>0</v>
      </c>
      <c r="N20" s="3">
        <v>16</v>
      </c>
      <c r="O20" s="3">
        <v>1</v>
      </c>
      <c r="P20" s="3">
        <v>0</v>
      </c>
      <c r="Q20" s="3">
        <v>0</v>
      </c>
      <c r="R20" s="3">
        <v>0</v>
      </c>
      <c r="S20" s="3">
        <v>0</v>
      </c>
      <c r="T20" s="3">
        <f t="shared" si="0"/>
        <v>23</v>
      </c>
      <c r="U20" s="3">
        <v>0</v>
      </c>
      <c r="V20" s="3">
        <v>0</v>
      </c>
      <c r="W20" s="5">
        <v>0</v>
      </c>
      <c r="X20" s="5">
        <v>0</v>
      </c>
      <c r="Y20" s="5">
        <v>0</v>
      </c>
      <c r="Z20" s="5">
        <v>0</v>
      </c>
      <c r="AA20" s="3">
        <v>0</v>
      </c>
      <c r="AB20" s="5">
        <v>0</v>
      </c>
      <c r="AC20" s="3">
        <v>0</v>
      </c>
      <c r="AD20" s="5">
        <v>0</v>
      </c>
      <c r="AE20" s="3">
        <v>4</v>
      </c>
      <c r="AF20" s="3">
        <v>11</v>
      </c>
      <c r="AG20" s="5">
        <v>0</v>
      </c>
      <c r="AH20" s="5">
        <v>0</v>
      </c>
      <c r="AI20" s="5">
        <v>0</v>
      </c>
      <c r="AJ20" s="3">
        <v>0</v>
      </c>
      <c r="AK20" s="5">
        <v>0</v>
      </c>
      <c r="AL20" s="5">
        <v>0</v>
      </c>
      <c r="AM20" s="3">
        <v>42</v>
      </c>
      <c r="AN20" s="3">
        <v>3</v>
      </c>
      <c r="AO20" s="5">
        <v>0</v>
      </c>
      <c r="AP20" s="5">
        <v>0</v>
      </c>
      <c r="AQ20" s="3">
        <v>18</v>
      </c>
      <c r="AR20" s="3">
        <v>4</v>
      </c>
      <c r="AS20" s="5">
        <v>0</v>
      </c>
      <c r="AT20" s="3">
        <v>0</v>
      </c>
      <c r="AU20" s="3">
        <v>0</v>
      </c>
      <c r="AV20" s="3">
        <v>0</v>
      </c>
      <c r="AW20" s="3">
        <v>0</v>
      </c>
      <c r="AX20" s="3">
        <f>SUM(V20:AV20)</f>
        <v>82</v>
      </c>
      <c r="AY20" s="3">
        <v>34</v>
      </c>
      <c r="AZ20" s="3">
        <v>0</v>
      </c>
      <c r="BA20" s="3">
        <v>1</v>
      </c>
      <c r="BB20" s="3">
        <v>3</v>
      </c>
      <c r="BC20" s="5">
        <v>0</v>
      </c>
      <c r="BD20" s="5">
        <v>0</v>
      </c>
      <c r="BE20" s="3">
        <v>3</v>
      </c>
      <c r="BF20" s="5">
        <v>0</v>
      </c>
      <c r="BG20" s="3">
        <v>2</v>
      </c>
      <c r="BH20" s="3">
        <v>1</v>
      </c>
      <c r="BI20" s="3">
        <v>3</v>
      </c>
      <c r="BJ20" s="3">
        <f t="shared" si="6"/>
        <v>47</v>
      </c>
      <c r="BK20" s="3">
        <v>1</v>
      </c>
      <c r="BL20" s="3">
        <v>12</v>
      </c>
      <c r="BM20" s="3">
        <v>17</v>
      </c>
      <c r="BN20" s="3">
        <v>8</v>
      </c>
      <c r="BO20" s="5">
        <v>0</v>
      </c>
      <c r="BP20" s="3">
        <v>0</v>
      </c>
      <c r="BQ20" s="3">
        <v>0</v>
      </c>
      <c r="BR20" s="3">
        <v>38</v>
      </c>
      <c r="BS20" s="5">
        <v>0</v>
      </c>
      <c r="BT20" s="3">
        <v>11</v>
      </c>
      <c r="BU20" s="3">
        <v>1</v>
      </c>
      <c r="BV20" s="3">
        <v>2</v>
      </c>
      <c r="BW20" s="5">
        <v>0</v>
      </c>
      <c r="BX20" s="5">
        <v>0</v>
      </c>
      <c r="BY20" s="3">
        <v>1</v>
      </c>
      <c r="BZ20" s="5">
        <v>0</v>
      </c>
      <c r="CA20" s="3">
        <v>1</v>
      </c>
      <c r="CB20" s="3">
        <f t="shared" si="7"/>
        <v>92</v>
      </c>
      <c r="CC20" s="3">
        <v>54</v>
      </c>
      <c r="CD20" s="3">
        <v>52</v>
      </c>
      <c r="CE20" s="3">
        <v>3</v>
      </c>
      <c r="CF20" s="3">
        <v>10</v>
      </c>
      <c r="CG20" s="3">
        <v>5</v>
      </c>
      <c r="CH20" s="3">
        <v>0</v>
      </c>
      <c r="CI20" s="3">
        <v>15</v>
      </c>
      <c r="CJ20" s="3">
        <v>25</v>
      </c>
      <c r="CK20" s="3">
        <v>28</v>
      </c>
      <c r="CL20" s="3">
        <v>2</v>
      </c>
      <c r="CM20" s="3">
        <f t="shared" si="8"/>
        <v>194</v>
      </c>
      <c r="CN20" s="3">
        <v>16</v>
      </c>
      <c r="CO20" s="3">
        <v>4</v>
      </c>
      <c r="CP20" s="3">
        <v>512</v>
      </c>
      <c r="CQ20" s="3">
        <f t="shared" si="1"/>
        <v>532</v>
      </c>
      <c r="CR20" s="3">
        <v>1</v>
      </c>
      <c r="CS20" s="3">
        <v>0</v>
      </c>
      <c r="CT20" s="3">
        <v>1</v>
      </c>
      <c r="CU20" s="3">
        <v>1</v>
      </c>
      <c r="CV20" s="3">
        <v>1</v>
      </c>
      <c r="CW20" s="3">
        <v>0</v>
      </c>
      <c r="CX20" s="3">
        <f t="shared" si="9"/>
        <v>66.666666666666657</v>
      </c>
      <c r="CY20" s="7">
        <v>44078</v>
      </c>
      <c r="CZ20" s="3" t="e">
        <f t="shared" ref="CZ20:CZ22" ca="1" si="10">_xludf.DAYS($CZ$76,CY20)</f>
        <v>#NAME?</v>
      </c>
      <c r="DA20" s="3">
        <v>5</v>
      </c>
      <c r="DB20" s="7">
        <v>44864</v>
      </c>
      <c r="DC20" s="3">
        <v>6</v>
      </c>
      <c r="DD20" s="3">
        <v>7</v>
      </c>
    </row>
    <row r="21" spans="1:108" ht="17.25" customHeight="1">
      <c r="A21" s="2">
        <f t="shared" si="4"/>
        <v>20</v>
      </c>
      <c r="B21" s="3">
        <v>1</v>
      </c>
      <c r="C21" s="4">
        <v>1.9097222222222222E-3</v>
      </c>
      <c r="D21" s="3">
        <v>3.73</v>
      </c>
      <c r="E21" s="3">
        <v>56.25</v>
      </c>
      <c r="F21" s="3">
        <v>0</v>
      </c>
      <c r="G21" s="5">
        <v>0</v>
      </c>
      <c r="H21" s="3">
        <v>0</v>
      </c>
      <c r="I21" s="3">
        <v>0</v>
      </c>
      <c r="J21" s="3">
        <v>0</v>
      </c>
      <c r="K21" s="3">
        <v>0</v>
      </c>
      <c r="L21" s="3">
        <v>0</v>
      </c>
      <c r="M21" s="3">
        <v>0</v>
      </c>
      <c r="N21" s="3">
        <v>0</v>
      </c>
      <c r="O21" s="3">
        <v>9</v>
      </c>
      <c r="P21" s="3">
        <v>5</v>
      </c>
      <c r="Q21" s="3">
        <v>4</v>
      </c>
      <c r="R21" s="3">
        <v>0</v>
      </c>
      <c r="S21" s="3">
        <v>0</v>
      </c>
      <c r="T21" s="3">
        <f t="shared" si="0"/>
        <v>18</v>
      </c>
      <c r="U21" s="3">
        <v>1</v>
      </c>
      <c r="V21" s="3">
        <v>0</v>
      </c>
      <c r="W21" s="5">
        <v>0</v>
      </c>
      <c r="X21" s="5">
        <v>0</v>
      </c>
      <c r="Y21" s="5">
        <v>0</v>
      </c>
      <c r="Z21" s="5">
        <v>0</v>
      </c>
      <c r="AA21" s="3">
        <v>0</v>
      </c>
      <c r="AB21" s="5">
        <v>0</v>
      </c>
      <c r="AC21" s="3">
        <v>0</v>
      </c>
      <c r="AD21" s="5">
        <v>0</v>
      </c>
      <c r="AE21" s="3">
        <v>0</v>
      </c>
      <c r="AF21" s="5">
        <v>0</v>
      </c>
      <c r="AG21" s="5">
        <v>0</v>
      </c>
      <c r="AH21" s="3">
        <v>3</v>
      </c>
      <c r="AI21" s="5">
        <v>0</v>
      </c>
      <c r="AJ21" s="3">
        <v>1</v>
      </c>
      <c r="AK21" s="5">
        <v>0</v>
      </c>
      <c r="AL21" s="5">
        <v>0</v>
      </c>
      <c r="AM21" s="5">
        <v>0</v>
      </c>
      <c r="AN21" s="5">
        <v>0</v>
      </c>
      <c r="AO21" s="3">
        <v>11</v>
      </c>
      <c r="AP21" s="5">
        <v>0</v>
      </c>
      <c r="AQ21" s="3">
        <v>1</v>
      </c>
      <c r="AR21" s="3">
        <v>5</v>
      </c>
      <c r="AS21" s="3">
        <v>2</v>
      </c>
      <c r="AT21" s="3">
        <v>0</v>
      </c>
      <c r="AU21" s="3">
        <v>0</v>
      </c>
      <c r="AV21" s="3">
        <v>0</v>
      </c>
      <c r="AW21" s="3">
        <v>0</v>
      </c>
      <c r="AX21" s="3">
        <f>SUM(V21:AW21)</f>
        <v>23</v>
      </c>
      <c r="AY21" s="3">
        <v>1</v>
      </c>
      <c r="AZ21" s="3">
        <v>1</v>
      </c>
      <c r="BA21" s="3">
        <v>0</v>
      </c>
      <c r="BB21" s="3">
        <v>5</v>
      </c>
      <c r="BC21" s="3">
        <v>0</v>
      </c>
      <c r="BD21" s="3">
        <v>10</v>
      </c>
      <c r="BE21" s="3">
        <v>4</v>
      </c>
      <c r="BF21" s="3">
        <v>2</v>
      </c>
      <c r="BG21" s="3">
        <v>1</v>
      </c>
      <c r="BH21" s="3">
        <v>1</v>
      </c>
      <c r="BI21" s="3">
        <v>1</v>
      </c>
      <c r="BJ21" s="3">
        <f t="shared" si="6"/>
        <v>26</v>
      </c>
      <c r="BK21" s="3">
        <v>1</v>
      </c>
      <c r="BL21" s="3">
        <v>8</v>
      </c>
      <c r="BM21" s="3">
        <v>9</v>
      </c>
      <c r="BN21" s="3">
        <v>0</v>
      </c>
      <c r="BO21" s="3">
        <v>0</v>
      </c>
      <c r="BP21" s="3">
        <v>0</v>
      </c>
      <c r="BQ21" s="3">
        <v>0</v>
      </c>
      <c r="BR21" s="3">
        <v>110</v>
      </c>
      <c r="BS21" s="3">
        <v>0</v>
      </c>
      <c r="BT21" s="3">
        <v>0</v>
      </c>
      <c r="BU21" s="3">
        <v>1</v>
      </c>
      <c r="BV21" s="3">
        <v>5</v>
      </c>
      <c r="BW21" s="3">
        <v>1</v>
      </c>
      <c r="BX21" s="3">
        <v>1</v>
      </c>
      <c r="BY21" s="3">
        <v>1</v>
      </c>
      <c r="BZ21" s="3">
        <v>0</v>
      </c>
      <c r="CA21" s="3">
        <v>0</v>
      </c>
      <c r="CB21" s="3">
        <f t="shared" si="7"/>
        <v>137</v>
      </c>
      <c r="CC21" s="3">
        <v>39</v>
      </c>
      <c r="CD21" s="3">
        <v>9</v>
      </c>
      <c r="CE21" s="3">
        <v>0</v>
      </c>
      <c r="CF21" s="3">
        <v>11</v>
      </c>
      <c r="CG21" s="3">
        <v>1</v>
      </c>
      <c r="CH21" s="3">
        <v>0</v>
      </c>
      <c r="CI21" s="3">
        <v>5</v>
      </c>
      <c r="CJ21" s="3">
        <v>73</v>
      </c>
      <c r="CK21" s="3">
        <v>7</v>
      </c>
      <c r="CL21" s="3">
        <v>6</v>
      </c>
      <c r="CM21" s="3">
        <f t="shared" si="8"/>
        <v>151</v>
      </c>
      <c r="CN21" s="3">
        <v>3</v>
      </c>
      <c r="CO21" s="3">
        <v>0</v>
      </c>
      <c r="CP21" s="3">
        <v>754</v>
      </c>
      <c r="CQ21" s="3">
        <f t="shared" si="1"/>
        <v>757</v>
      </c>
      <c r="CR21" s="3">
        <v>1</v>
      </c>
      <c r="CS21" s="3">
        <v>1</v>
      </c>
      <c r="CT21" s="3">
        <v>1</v>
      </c>
      <c r="CU21" s="3">
        <v>1</v>
      </c>
      <c r="CV21" s="3">
        <v>1</v>
      </c>
      <c r="CW21" s="3">
        <v>0</v>
      </c>
      <c r="CX21" s="3">
        <f t="shared" si="9"/>
        <v>83.333333333333343</v>
      </c>
      <c r="CY21" s="6">
        <v>44733</v>
      </c>
      <c r="CZ21" s="3" t="e">
        <f t="shared" ca="1" si="10"/>
        <v>#NAME?</v>
      </c>
      <c r="DA21" s="3">
        <v>4</v>
      </c>
      <c r="DB21" s="7">
        <v>45257</v>
      </c>
      <c r="DC21" s="3">
        <v>13</v>
      </c>
      <c r="DD21" s="3">
        <v>7</v>
      </c>
    </row>
    <row r="22" spans="1:108" ht="14">
      <c r="A22" s="2">
        <f t="shared" si="4"/>
        <v>21</v>
      </c>
      <c r="B22" s="3">
        <v>1</v>
      </c>
      <c r="C22" s="4">
        <v>4.1666666666666666E-3</v>
      </c>
      <c r="D22" s="3">
        <v>5.32</v>
      </c>
      <c r="E22" s="3">
        <v>34.1</v>
      </c>
      <c r="F22" s="3">
        <v>1</v>
      </c>
      <c r="G22" s="3">
        <v>0</v>
      </c>
      <c r="H22" s="3">
        <v>0</v>
      </c>
      <c r="I22" s="3">
        <v>0</v>
      </c>
      <c r="J22" s="3">
        <v>0</v>
      </c>
      <c r="K22" s="3">
        <v>0</v>
      </c>
      <c r="L22" s="3">
        <v>0</v>
      </c>
      <c r="M22" s="3">
        <v>0</v>
      </c>
      <c r="N22" s="3">
        <v>0</v>
      </c>
      <c r="O22" s="3">
        <v>0</v>
      </c>
      <c r="P22" s="3">
        <v>0</v>
      </c>
      <c r="Q22" s="3">
        <v>0</v>
      </c>
      <c r="R22" s="3">
        <v>0</v>
      </c>
      <c r="S22" s="3">
        <v>0</v>
      </c>
      <c r="T22" s="3">
        <f t="shared" si="0"/>
        <v>1</v>
      </c>
      <c r="U22" s="3">
        <v>14</v>
      </c>
      <c r="V22" s="3">
        <v>0</v>
      </c>
      <c r="W22" s="5">
        <v>0</v>
      </c>
      <c r="X22" s="5">
        <v>0</v>
      </c>
      <c r="Y22" s="5">
        <v>0</v>
      </c>
      <c r="Z22" s="5">
        <v>0</v>
      </c>
      <c r="AA22" s="3">
        <v>0</v>
      </c>
      <c r="AB22" s="5">
        <v>0</v>
      </c>
      <c r="AC22" s="3">
        <v>0</v>
      </c>
      <c r="AD22" s="3">
        <v>0</v>
      </c>
      <c r="AE22" s="3">
        <v>0</v>
      </c>
      <c r="AF22" s="3">
        <v>0</v>
      </c>
      <c r="AG22" s="5">
        <v>0</v>
      </c>
      <c r="AH22" s="3">
        <v>1</v>
      </c>
      <c r="AI22" s="3">
        <v>1</v>
      </c>
      <c r="AJ22" s="3">
        <v>0</v>
      </c>
      <c r="AK22" s="3">
        <v>0</v>
      </c>
      <c r="AL22" s="3">
        <v>2</v>
      </c>
      <c r="AM22" s="3">
        <v>1</v>
      </c>
      <c r="AN22" s="3">
        <v>0</v>
      </c>
      <c r="AO22" s="3">
        <v>0</v>
      </c>
      <c r="AP22" s="5">
        <v>0</v>
      </c>
      <c r="AQ22" s="3">
        <v>0</v>
      </c>
      <c r="AR22" s="3">
        <v>0</v>
      </c>
      <c r="AS22" s="3">
        <v>0</v>
      </c>
      <c r="AT22" s="3">
        <v>0</v>
      </c>
      <c r="AU22" s="3">
        <v>0</v>
      </c>
      <c r="AV22" s="3">
        <v>0</v>
      </c>
      <c r="AW22" s="3">
        <v>0</v>
      </c>
      <c r="AX22" s="3">
        <f>SUM(V22:AS22)</f>
        <v>5</v>
      </c>
      <c r="AY22" s="3">
        <v>3</v>
      </c>
      <c r="AZ22" s="3">
        <v>8</v>
      </c>
      <c r="BA22" s="3">
        <v>1</v>
      </c>
      <c r="BB22" s="3">
        <v>2</v>
      </c>
      <c r="BC22" s="3">
        <v>0</v>
      </c>
      <c r="BD22" s="3">
        <v>0</v>
      </c>
      <c r="BE22" s="3">
        <v>8</v>
      </c>
      <c r="BF22" s="3">
        <v>1</v>
      </c>
      <c r="BG22" s="3">
        <v>2</v>
      </c>
      <c r="BH22" s="3">
        <v>2</v>
      </c>
      <c r="BI22" s="3">
        <v>1</v>
      </c>
      <c r="BJ22" s="3">
        <f t="shared" si="6"/>
        <v>28</v>
      </c>
      <c r="BK22" s="3">
        <v>2</v>
      </c>
      <c r="BL22" s="3">
        <v>6</v>
      </c>
      <c r="BM22" s="3">
        <v>11</v>
      </c>
      <c r="BN22" s="5">
        <v>0</v>
      </c>
      <c r="BO22" s="5">
        <v>0</v>
      </c>
      <c r="BP22" s="3">
        <v>0</v>
      </c>
      <c r="BQ22" s="3">
        <v>0</v>
      </c>
      <c r="BR22" s="3">
        <v>16</v>
      </c>
      <c r="BS22" s="3">
        <v>0</v>
      </c>
      <c r="BT22" s="3">
        <v>0</v>
      </c>
      <c r="BU22" s="3">
        <v>2</v>
      </c>
      <c r="BV22" s="3">
        <v>2</v>
      </c>
      <c r="BW22" s="3">
        <v>1</v>
      </c>
      <c r="BX22" s="3">
        <v>1</v>
      </c>
      <c r="BY22" s="3">
        <v>2</v>
      </c>
      <c r="BZ22" s="3">
        <v>2</v>
      </c>
      <c r="CA22" s="3">
        <v>0</v>
      </c>
      <c r="CB22" s="3">
        <f t="shared" si="7"/>
        <v>45</v>
      </c>
      <c r="CC22" s="3">
        <v>12</v>
      </c>
      <c r="CD22" s="3">
        <v>9</v>
      </c>
      <c r="CE22" s="3">
        <v>0</v>
      </c>
      <c r="CF22" s="3">
        <v>4</v>
      </c>
      <c r="CG22" s="3">
        <v>3</v>
      </c>
      <c r="CH22" s="3">
        <v>0</v>
      </c>
      <c r="CI22" s="3">
        <v>0</v>
      </c>
      <c r="CJ22" s="3">
        <v>30</v>
      </c>
      <c r="CK22" s="3">
        <v>3</v>
      </c>
      <c r="CL22" s="3">
        <v>2</v>
      </c>
      <c r="CM22" s="3">
        <f t="shared" si="8"/>
        <v>63</v>
      </c>
      <c r="CN22" s="3">
        <v>43</v>
      </c>
      <c r="CO22" s="3">
        <v>0</v>
      </c>
      <c r="CP22" s="3">
        <v>278</v>
      </c>
      <c r="CQ22" s="3">
        <f t="shared" si="1"/>
        <v>321</v>
      </c>
      <c r="CR22" s="3">
        <v>1</v>
      </c>
      <c r="CS22" s="3">
        <v>1</v>
      </c>
      <c r="CT22" s="3">
        <v>1</v>
      </c>
      <c r="CU22" s="3">
        <v>1</v>
      </c>
      <c r="CV22" s="3">
        <v>1</v>
      </c>
      <c r="CW22" s="3">
        <v>1</v>
      </c>
      <c r="CX22" s="3">
        <f t="shared" si="9"/>
        <v>83.333333333333343</v>
      </c>
      <c r="CY22" s="8">
        <v>43891</v>
      </c>
      <c r="CZ22" s="3" t="e">
        <f t="shared" ca="1" si="10"/>
        <v>#NAME?</v>
      </c>
      <c r="DA22" s="3">
        <v>5</v>
      </c>
      <c r="DB22" s="8">
        <v>43983</v>
      </c>
      <c r="DC22" s="3">
        <v>1</v>
      </c>
      <c r="DD22" s="3">
        <v>7</v>
      </c>
    </row>
    <row r="23" spans="1:108" ht="14">
      <c r="A23" s="2">
        <f t="shared" si="4"/>
        <v>22</v>
      </c>
      <c r="B23" s="3">
        <v>1</v>
      </c>
      <c r="C23" s="4">
        <v>4.0625000000000001E-3</v>
      </c>
      <c r="D23" s="3">
        <v>6.06</v>
      </c>
      <c r="E23" s="3">
        <v>41.94</v>
      </c>
      <c r="F23" s="3">
        <v>0</v>
      </c>
      <c r="G23" s="3">
        <v>0</v>
      </c>
      <c r="H23" s="3">
        <v>0</v>
      </c>
      <c r="I23" s="3">
        <v>0</v>
      </c>
      <c r="J23" s="3">
        <v>2</v>
      </c>
      <c r="K23" s="3">
        <v>0</v>
      </c>
      <c r="L23" s="3">
        <v>0</v>
      </c>
      <c r="M23" s="3">
        <v>1</v>
      </c>
      <c r="N23" s="3">
        <v>0</v>
      </c>
      <c r="O23" s="3">
        <v>0</v>
      </c>
      <c r="P23" s="3">
        <v>0</v>
      </c>
      <c r="Q23" s="3">
        <v>0</v>
      </c>
      <c r="R23" s="3">
        <v>0</v>
      </c>
      <c r="S23" s="3">
        <v>0</v>
      </c>
      <c r="T23" s="3">
        <f t="shared" si="0"/>
        <v>3</v>
      </c>
      <c r="U23" s="3">
        <v>0</v>
      </c>
      <c r="V23" s="3">
        <v>0</v>
      </c>
      <c r="W23" s="5">
        <v>0</v>
      </c>
      <c r="X23" s="5">
        <v>0</v>
      </c>
      <c r="Y23" s="5">
        <v>0</v>
      </c>
      <c r="Z23" s="5">
        <v>0</v>
      </c>
      <c r="AA23" s="3">
        <v>0</v>
      </c>
      <c r="AB23" s="5">
        <v>0</v>
      </c>
      <c r="AC23" s="3">
        <v>0</v>
      </c>
      <c r="AD23" s="3">
        <v>0</v>
      </c>
      <c r="AE23" s="3">
        <v>0</v>
      </c>
      <c r="AF23" s="5">
        <v>0</v>
      </c>
      <c r="AG23" s="5">
        <v>0</v>
      </c>
      <c r="AH23" s="5">
        <v>0</v>
      </c>
      <c r="AI23" s="3">
        <v>2</v>
      </c>
      <c r="AJ23" s="3">
        <v>3</v>
      </c>
      <c r="AK23" s="3">
        <v>0</v>
      </c>
      <c r="AL23" s="5">
        <v>0</v>
      </c>
      <c r="AM23" s="5">
        <v>0</v>
      </c>
      <c r="AN23" s="5">
        <v>0</v>
      </c>
      <c r="AO23" s="5">
        <v>0</v>
      </c>
      <c r="AP23" s="5">
        <v>0</v>
      </c>
      <c r="AQ23" s="3">
        <v>3</v>
      </c>
      <c r="AR23" s="3">
        <v>0</v>
      </c>
      <c r="AS23" s="3">
        <v>0</v>
      </c>
      <c r="AT23" s="3">
        <v>0</v>
      </c>
      <c r="AU23" s="3">
        <v>0</v>
      </c>
      <c r="AV23" s="3">
        <v>0</v>
      </c>
      <c r="AW23" s="3">
        <v>0</v>
      </c>
      <c r="AX23" s="3">
        <f t="shared" ref="AX23:AX58" si="11">SUM(V23:AW23)</f>
        <v>8</v>
      </c>
      <c r="AY23" s="3">
        <v>0</v>
      </c>
      <c r="AZ23" s="3">
        <v>16</v>
      </c>
      <c r="BA23" s="3">
        <v>0</v>
      </c>
      <c r="BB23" s="3">
        <v>1</v>
      </c>
      <c r="BC23" s="3">
        <v>0</v>
      </c>
      <c r="BD23" s="3">
        <v>10</v>
      </c>
      <c r="BE23" s="3">
        <v>3</v>
      </c>
      <c r="BF23" s="3">
        <v>1</v>
      </c>
      <c r="BG23" s="3">
        <v>1</v>
      </c>
      <c r="BH23" s="3">
        <v>1</v>
      </c>
      <c r="BI23" s="3">
        <v>1</v>
      </c>
      <c r="BJ23" s="3">
        <f t="shared" si="6"/>
        <v>34</v>
      </c>
      <c r="BK23" s="3">
        <v>0</v>
      </c>
      <c r="BL23" s="3">
        <v>7</v>
      </c>
      <c r="BM23" s="3">
        <v>12</v>
      </c>
      <c r="BN23" s="3">
        <v>16</v>
      </c>
      <c r="BO23" s="3">
        <v>0</v>
      </c>
      <c r="BP23" s="3">
        <v>0</v>
      </c>
      <c r="BQ23" s="3">
        <v>0</v>
      </c>
      <c r="BR23" s="3">
        <v>15</v>
      </c>
      <c r="BS23" s="3">
        <v>0</v>
      </c>
      <c r="BT23" s="3">
        <v>3</v>
      </c>
      <c r="BU23" s="3">
        <v>1</v>
      </c>
      <c r="BV23" s="3">
        <v>2</v>
      </c>
      <c r="BW23" s="3">
        <v>0</v>
      </c>
      <c r="BX23" s="3">
        <v>0</v>
      </c>
      <c r="BY23" s="3">
        <v>1</v>
      </c>
      <c r="BZ23" s="3">
        <v>0</v>
      </c>
      <c r="CA23" s="3">
        <v>0</v>
      </c>
      <c r="CB23" s="3">
        <f t="shared" si="7"/>
        <v>57</v>
      </c>
      <c r="CC23" s="3">
        <v>31</v>
      </c>
      <c r="CD23" s="3">
        <v>26</v>
      </c>
      <c r="CE23" s="3">
        <v>0</v>
      </c>
      <c r="CF23" s="3">
        <v>20</v>
      </c>
      <c r="CG23" s="3">
        <v>0</v>
      </c>
      <c r="CH23" s="3">
        <v>3</v>
      </c>
      <c r="CI23" s="3">
        <v>3</v>
      </c>
      <c r="CJ23" s="3">
        <v>12</v>
      </c>
      <c r="CK23" s="3">
        <v>2</v>
      </c>
      <c r="CL23" s="3">
        <v>5</v>
      </c>
      <c r="CM23" s="3">
        <f t="shared" si="8"/>
        <v>102</v>
      </c>
      <c r="CN23" s="3">
        <v>39</v>
      </c>
      <c r="CO23" s="3">
        <v>0</v>
      </c>
      <c r="CP23" s="3">
        <v>286</v>
      </c>
      <c r="CQ23" s="3">
        <f t="shared" si="1"/>
        <v>325</v>
      </c>
      <c r="CR23" s="3">
        <v>1</v>
      </c>
      <c r="CS23" s="3">
        <v>1</v>
      </c>
      <c r="CT23" s="3">
        <v>1</v>
      </c>
      <c r="CU23" s="3">
        <v>1</v>
      </c>
      <c r="CV23" s="3">
        <v>1</v>
      </c>
      <c r="CW23" s="3">
        <v>0</v>
      </c>
      <c r="CX23" s="3">
        <f t="shared" si="9"/>
        <v>83.333333333333343</v>
      </c>
      <c r="CY23" s="3"/>
      <c r="CZ23" s="3"/>
      <c r="DA23" s="3">
        <v>6</v>
      </c>
      <c r="DB23" s="6">
        <v>44757</v>
      </c>
      <c r="DC23" s="3">
        <v>10</v>
      </c>
      <c r="DD23" s="3">
        <v>7</v>
      </c>
    </row>
    <row r="24" spans="1:108" ht="14">
      <c r="A24" s="2">
        <f t="shared" si="4"/>
        <v>23</v>
      </c>
      <c r="B24" s="3">
        <v>2</v>
      </c>
      <c r="C24" s="4">
        <v>1.7592592592592592E-3</v>
      </c>
      <c r="D24" s="3">
        <v>2.7</v>
      </c>
      <c r="E24" s="3">
        <v>53.52</v>
      </c>
      <c r="F24" s="3">
        <v>0</v>
      </c>
      <c r="G24" s="3">
        <v>0</v>
      </c>
      <c r="H24" s="3">
        <v>0</v>
      </c>
      <c r="I24" s="3">
        <v>0</v>
      </c>
      <c r="J24" s="3">
        <v>0</v>
      </c>
      <c r="K24" s="3">
        <v>0</v>
      </c>
      <c r="L24" s="3">
        <v>0</v>
      </c>
      <c r="M24" s="3">
        <v>0</v>
      </c>
      <c r="N24" s="3">
        <v>0</v>
      </c>
      <c r="O24" s="3">
        <v>0</v>
      </c>
      <c r="P24" s="3">
        <v>0</v>
      </c>
      <c r="Q24" s="3">
        <v>0</v>
      </c>
      <c r="R24" s="3">
        <v>0</v>
      </c>
      <c r="S24" s="3">
        <v>0</v>
      </c>
      <c r="T24" s="3">
        <f t="shared" si="0"/>
        <v>0</v>
      </c>
      <c r="U24" s="3">
        <v>3</v>
      </c>
      <c r="V24" s="3">
        <v>0</v>
      </c>
      <c r="W24" s="5">
        <v>0</v>
      </c>
      <c r="X24" s="5">
        <v>0</v>
      </c>
      <c r="Y24" s="5">
        <v>0</v>
      </c>
      <c r="Z24" s="5">
        <v>0</v>
      </c>
      <c r="AA24" s="3">
        <v>0</v>
      </c>
      <c r="AB24" s="5">
        <v>0</v>
      </c>
      <c r="AC24" s="3">
        <v>0</v>
      </c>
      <c r="AD24" s="3">
        <v>0</v>
      </c>
      <c r="AE24" s="3">
        <v>0</v>
      </c>
      <c r="AF24" s="5">
        <v>0</v>
      </c>
      <c r="AG24" s="5">
        <v>0</v>
      </c>
      <c r="AH24" s="3">
        <v>1</v>
      </c>
      <c r="AI24" s="5">
        <v>0</v>
      </c>
      <c r="AJ24" s="3">
        <v>1</v>
      </c>
      <c r="AK24" s="3">
        <v>0</v>
      </c>
      <c r="AL24" s="5">
        <v>0</v>
      </c>
      <c r="AM24" s="5">
        <v>0</v>
      </c>
      <c r="AN24" s="3">
        <v>0</v>
      </c>
      <c r="AO24" s="3">
        <v>0</v>
      </c>
      <c r="AP24" s="5">
        <v>0</v>
      </c>
      <c r="AQ24" s="3">
        <v>2</v>
      </c>
      <c r="AR24" s="3">
        <v>0</v>
      </c>
      <c r="AS24" s="3">
        <v>0</v>
      </c>
      <c r="AT24" s="3">
        <v>0</v>
      </c>
      <c r="AU24" s="3">
        <v>0</v>
      </c>
      <c r="AV24" s="3">
        <v>0</v>
      </c>
      <c r="AW24" s="3">
        <v>0</v>
      </c>
      <c r="AX24" s="3">
        <f t="shared" si="11"/>
        <v>4</v>
      </c>
      <c r="AY24" s="3">
        <v>13</v>
      </c>
      <c r="AZ24" s="3">
        <v>6</v>
      </c>
      <c r="BA24" s="3">
        <v>0</v>
      </c>
      <c r="BB24" s="3">
        <v>0</v>
      </c>
      <c r="BC24" s="3">
        <v>0</v>
      </c>
      <c r="BD24" s="3">
        <v>0</v>
      </c>
      <c r="BE24" s="3">
        <v>4</v>
      </c>
      <c r="BF24" s="3">
        <v>1</v>
      </c>
      <c r="BG24" s="3">
        <v>2</v>
      </c>
      <c r="BH24" s="3">
        <v>2</v>
      </c>
      <c r="BI24" s="3">
        <v>1</v>
      </c>
      <c r="BJ24" s="3">
        <f t="shared" si="6"/>
        <v>29</v>
      </c>
      <c r="BK24" s="3">
        <v>2</v>
      </c>
      <c r="BL24" s="3">
        <v>12</v>
      </c>
      <c r="BM24" s="3">
        <v>35</v>
      </c>
      <c r="BN24" s="3">
        <v>0</v>
      </c>
      <c r="BO24" s="3">
        <v>0</v>
      </c>
      <c r="BP24" s="3">
        <v>0</v>
      </c>
      <c r="BQ24" s="3">
        <v>0</v>
      </c>
      <c r="BR24" s="3">
        <v>34</v>
      </c>
      <c r="BS24" s="3">
        <v>0</v>
      </c>
      <c r="BT24" s="3">
        <v>0</v>
      </c>
      <c r="BU24" s="3">
        <v>1</v>
      </c>
      <c r="BV24" s="3">
        <v>1</v>
      </c>
      <c r="BW24" s="3">
        <v>0</v>
      </c>
      <c r="BX24" s="3">
        <v>0</v>
      </c>
      <c r="BY24" s="3">
        <v>1</v>
      </c>
      <c r="BZ24" s="3">
        <v>0</v>
      </c>
      <c r="CA24" s="3">
        <v>0</v>
      </c>
      <c r="CB24" s="3">
        <f t="shared" si="7"/>
        <v>86</v>
      </c>
      <c r="CC24" s="3">
        <v>4</v>
      </c>
      <c r="CD24" s="3">
        <v>9</v>
      </c>
      <c r="CE24" s="3">
        <v>0</v>
      </c>
      <c r="CF24" s="3">
        <v>0</v>
      </c>
      <c r="CG24" s="3">
        <v>0</v>
      </c>
      <c r="CH24" s="3">
        <v>0</v>
      </c>
      <c r="CI24" s="3">
        <v>0</v>
      </c>
      <c r="CJ24" s="3">
        <v>52</v>
      </c>
      <c r="CK24" s="3">
        <v>11</v>
      </c>
      <c r="CL24" s="3">
        <v>0</v>
      </c>
      <c r="CM24" s="3">
        <f t="shared" si="8"/>
        <v>76</v>
      </c>
      <c r="CN24" s="3">
        <v>2</v>
      </c>
      <c r="CO24" s="3">
        <v>0</v>
      </c>
      <c r="CP24" s="3">
        <v>550</v>
      </c>
      <c r="CQ24" s="3">
        <f t="shared" si="1"/>
        <v>552</v>
      </c>
      <c r="CR24" s="3">
        <v>1</v>
      </c>
      <c r="CS24" s="3">
        <v>1</v>
      </c>
      <c r="CT24" s="3">
        <v>1</v>
      </c>
      <c r="CU24" s="3">
        <v>1</v>
      </c>
      <c r="CV24" s="3">
        <v>1</v>
      </c>
      <c r="CW24" s="3">
        <v>1</v>
      </c>
      <c r="CX24" s="3">
        <f t="shared" si="9"/>
        <v>83.333333333333343</v>
      </c>
      <c r="CY24" s="3"/>
      <c r="CZ24" s="3"/>
      <c r="DA24" s="3">
        <v>6</v>
      </c>
      <c r="DB24" s="6">
        <v>45351</v>
      </c>
      <c r="DC24" s="3">
        <v>10</v>
      </c>
      <c r="DD24" s="3">
        <v>7</v>
      </c>
    </row>
    <row r="25" spans="1:108" ht="14">
      <c r="A25" s="2">
        <f t="shared" si="4"/>
        <v>24</v>
      </c>
      <c r="B25" s="3">
        <v>2</v>
      </c>
      <c r="C25" s="4">
        <v>3.6342592592592594E-3</v>
      </c>
      <c r="D25" s="3">
        <v>6.38</v>
      </c>
      <c r="E25" s="3">
        <v>31.46</v>
      </c>
      <c r="F25" s="3">
        <v>0</v>
      </c>
      <c r="G25" s="3">
        <v>0</v>
      </c>
      <c r="H25" s="3">
        <v>0</v>
      </c>
      <c r="I25" s="3">
        <v>0</v>
      </c>
      <c r="J25" s="3">
        <v>0</v>
      </c>
      <c r="K25" s="3">
        <v>0</v>
      </c>
      <c r="L25" s="3">
        <v>0</v>
      </c>
      <c r="M25" s="3">
        <v>0</v>
      </c>
      <c r="N25" s="3">
        <v>0</v>
      </c>
      <c r="O25" s="3">
        <v>0</v>
      </c>
      <c r="P25" s="3">
        <v>0</v>
      </c>
      <c r="Q25" s="3">
        <v>0</v>
      </c>
      <c r="R25" s="3">
        <v>0</v>
      </c>
      <c r="S25" s="3">
        <v>0</v>
      </c>
      <c r="T25" s="3">
        <f t="shared" si="0"/>
        <v>0</v>
      </c>
      <c r="U25" s="3">
        <v>0</v>
      </c>
      <c r="V25" s="3">
        <v>1</v>
      </c>
      <c r="W25" s="5">
        <v>0</v>
      </c>
      <c r="X25" s="5">
        <v>0</v>
      </c>
      <c r="Y25" s="5">
        <v>0</v>
      </c>
      <c r="Z25" s="5">
        <v>0</v>
      </c>
      <c r="AA25" s="3">
        <v>0</v>
      </c>
      <c r="AB25" s="5">
        <v>0</v>
      </c>
      <c r="AC25" s="3">
        <v>0</v>
      </c>
      <c r="AD25" s="3">
        <v>0</v>
      </c>
      <c r="AE25" s="3">
        <v>0</v>
      </c>
      <c r="AF25" s="5">
        <v>7</v>
      </c>
      <c r="AG25" s="5">
        <v>0</v>
      </c>
      <c r="AH25" s="3">
        <v>1</v>
      </c>
      <c r="AI25" s="5">
        <v>0</v>
      </c>
      <c r="AJ25" s="5">
        <v>0</v>
      </c>
      <c r="AK25" s="3">
        <v>0</v>
      </c>
      <c r="AL25" s="5">
        <v>0</v>
      </c>
      <c r="AM25" s="3">
        <v>47</v>
      </c>
      <c r="AN25" s="3">
        <v>0</v>
      </c>
      <c r="AO25" s="5">
        <v>0</v>
      </c>
      <c r="AP25" s="5">
        <v>0</v>
      </c>
      <c r="AQ25" s="5">
        <v>0</v>
      </c>
      <c r="AR25" s="3">
        <v>0</v>
      </c>
      <c r="AS25" s="3">
        <v>0</v>
      </c>
      <c r="AT25" s="3">
        <v>0</v>
      </c>
      <c r="AU25" s="3">
        <v>0</v>
      </c>
      <c r="AV25" s="3">
        <v>0</v>
      </c>
      <c r="AW25" s="3">
        <v>0</v>
      </c>
      <c r="AX25" s="3">
        <f t="shared" si="11"/>
        <v>56</v>
      </c>
      <c r="AY25" s="3">
        <v>17</v>
      </c>
      <c r="AZ25" s="3">
        <v>1</v>
      </c>
      <c r="BA25" s="3">
        <v>0</v>
      </c>
      <c r="BB25" s="3">
        <v>22</v>
      </c>
      <c r="BC25" s="3">
        <v>1</v>
      </c>
      <c r="BD25" s="3">
        <v>0</v>
      </c>
      <c r="BE25" s="3">
        <v>2</v>
      </c>
      <c r="BF25" s="3">
        <v>0</v>
      </c>
      <c r="BG25" s="3">
        <v>2</v>
      </c>
      <c r="BH25" s="3">
        <v>2</v>
      </c>
      <c r="BI25" s="3">
        <v>1</v>
      </c>
      <c r="BJ25" s="3">
        <f t="shared" si="6"/>
        <v>48</v>
      </c>
      <c r="BK25" s="3">
        <v>1</v>
      </c>
      <c r="BL25" s="3">
        <v>18</v>
      </c>
      <c r="BM25" s="3">
        <v>4</v>
      </c>
      <c r="BN25" s="3">
        <v>0</v>
      </c>
      <c r="BO25" s="3">
        <v>0</v>
      </c>
      <c r="BP25" s="3">
        <v>0</v>
      </c>
      <c r="BQ25" s="3">
        <v>0</v>
      </c>
      <c r="BR25" s="3">
        <v>20</v>
      </c>
      <c r="BS25" s="3">
        <v>0</v>
      </c>
      <c r="BT25" s="3">
        <v>2</v>
      </c>
      <c r="BU25" s="3">
        <v>1</v>
      </c>
      <c r="BV25" s="3">
        <v>1</v>
      </c>
      <c r="BW25" s="3">
        <v>0</v>
      </c>
      <c r="BX25" s="3">
        <v>1</v>
      </c>
      <c r="BY25" s="3">
        <v>1</v>
      </c>
      <c r="BZ25" s="3">
        <v>0</v>
      </c>
      <c r="CA25" s="3">
        <v>0</v>
      </c>
      <c r="CB25" s="3">
        <f t="shared" si="7"/>
        <v>49</v>
      </c>
      <c r="CC25" s="3">
        <v>13</v>
      </c>
      <c r="CD25" s="3">
        <v>17</v>
      </c>
      <c r="CE25" s="3">
        <v>0</v>
      </c>
      <c r="CF25" s="3">
        <v>25</v>
      </c>
      <c r="CG25" s="3">
        <v>0</v>
      </c>
      <c r="CH25" s="3">
        <v>0</v>
      </c>
      <c r="CI25" s="3">
        <v>0</v>
      </c>
      <c r="CJ25" s="3">
        <v>8</v>
      </c>
      <c r="CK25" s="3">
        <v>0</v>
      </c>
      <c r="CL25" s="3">
        <v>0</v>
      </c>
      <c r="CM25" s="3">
        <f t="shared" si="8"/>
        <v>63</v>
      </c>
      <c r="CN25" s="3">
        <v>4</v>
      </c>
      <c r="CO25" s="3">
        <v>0</v>
      </c>
      <c r="CP25" s="3">
        <v>418</v>
      </c>
      <c r="CQ25" s="3">
        <f t="shared" si="1"/>
        <v>422</v>
      </c>
      <c r="CR25" s="3">
        <v>1</v>
      </c>
      <c r="CS25" s="3">
        <v>1</v>
      </c>
      <c r="CT25" s="3">
        <v>1</v>
      </c>
      <c r="CU25" s="3">
        <v>1</v>
      </c>
      <c r="CV25" s="3">
        <v>1</v>
      </c>
      <c r="CW25" s="3">
        <v>1</v>
      </c>
      <c r="CX25" s="3">
        <f t="shared" si="9"/>
        <v>83.333333333333343</v>
      </c>
      <c r="CY25" s="10">
        <v>45495</v>
      </c>
      <c r="CZ25" s="3" t="e">
        <f ca="1">_xludf.DAYS($CZ$76,CY25)</f>
        <v>#NAME?</v>
      </c>
      <c r="DA25" s="3">
        <v>0</v>
      </c>
      <c r="DB25" s="6">
        <v>45499</v>
      </c>
      <c r="DC25" s="3">
        <v>8</v>
      </c>
      <c r="DD25" s="3">
        <v>3</v>
      </c>
    </row>
    <row r="26" spans="1:108" ht="14">
      <c r="A26" s="2">
        <f t="shared" si="4"/>
        <v>25</v>
      </c>
      <c r="B26" s="3">
        <v>2</v>
      </c>
      <c r="C26" s="4">
        <v>4.8842592592592592E-3</v>
      </c>
      <c r="D26" s="3">
        <v>5.87</v>
      </c>
      <c r="E26" s="3">
        <v>31.66</v>
      </c>
      <c r="F26" s="3">
        <v>0</v>
      </c>
      <c r="G26" s="3">
        <v>0</v>
      </c>
      <c r="H26" s="3">
        <v>0</v>
      </c>
      <c r="I26" s="3">
        <v>0</v>
      </c>
      <c r="J26" s="3">
        <v>0</v>
      </c>
      <c r="K26" s="3">
        <v>0</v>
      </c>
      <c r="L26" s="3">
        <v>0</v>
      </c>
      <c r="M26" s="3">
        <v>0</v>
      </c>
      <c r="N26" s="3">
        <v>0</v>
      </c>
      <c r="O26" s="3">
        <v>0</v>
      </c>
      <c r="P26" s="3">
        <v>0</v>
      </c>
      <c r="Q26" s="3">
        <v>0</v>
      </c>
      <c r="R26" s="3">
        <v>0</v>
      </c>
      <c r="S26" s="3">
        <v>0</v>
      </c>
      <c r="T26" s="3">
        <f t="shared" si="0"/>
        <v>0</v>
      </c>
      <c r="U26" s="3">
        <v>3</v>
      </c>
      <c r="V26" s="3">
        <v>0</v>
      </c>
      <c r="W26" s="5">
        <v>0</v>
      </c>
      <c r="X26" s="5">
        <v>0</v>
      </c>
      <c r="Y26" s="5">
        <v>0</v>
      </c>
      <c r="Z26" s="5">
        <v>0</v>
      </c>
      <c r="AA26" s="3">
        <v>0</v>
      </c>
      <c r="AB26" s="5">
        <v>0</v>
      </c>
      <c r="AC26" s="3">
        <v>0</v>
      </c>
      <c r="AD26" s="3">
        <v>0</v>
      </c>
      <c r="AE26" s="3">
        <v>0</v>
      </c>
      <c r="AF26" s="5">
        <v>0</v>
      </c>
      <c r="AG26" s="5">
        <v>0</v>
      </c>
      <c r="AH26" s="5">
        <v>0</v>
      </c>
      <c r="AI26" s="5">
        <v>0</v>
      </c>
      <c r="AJ26" s="5">
        <v>0</v>
      </c>
      <c r="AK26" s="3">
        <v>0</v>
      </c>
      <c r="AL26" s="5">
        <v>0</v>
      </c>
      <c r="AM26" s="5">
        <v>0</v>
      </c>
      <c r="AN26" s="3">
        <v>0</v>
      </c>
      <c r="AO26" s="3">
        <v>3</v>
      </c>
      <c r="AP26" s="5">
        <v>0</v>
      </c>
      <c r="AQ26" s="3">
        <v>9</v>
      </c>
      <c r="AR26" s="3">
        <v>0</v>
      </c>
      <c r="AS26" s="3">
        <v>0</v>
      </c>
      <c r="AT26" s="3">
        <v>0</v>
      </c>
      <c r="AU26" s="3">
        <v>0</v>
      </c>
      <c r="AV26" s="3">
        <v>0</v>
      </c>
      <c r="AW26" s="3">
        <v>0</v>
      </c>
      <c r="AX26" s="3">
        <f t="shared" si="11"/>
        <v>12</v>
      </c>
      <c r="AY26" s="3">
        <v>12</v>
      </c>
      <c r="AZ26" s="3">
        <v>7</v>
      </c>
      <c r="BA26" s="3">
        <v>0</v>
      </c>
      <c r="BB26" s="3">
        <v>1</v>
      </c>
      <c r="BC26" s="3">
        <v>0</v>
      </c>
      <c r="BD26" s="3">
        <v>0</v>
      </c>
      <c r="BE26" s="3">
        <v>3</v>
      </c>
      <c r="BF26" s="3">
        <v>0</v>
      </c>
      <c r="BG26" s="3">
        <v>1</v>
      </c>
      <c r="BH26" s="3">
        <v>1</v>
      </c>
      <c r="BI26" s="3">
        <v>1</v>
      </c>
      <c r="BJ26" s="3">
        <f t="shared" si="6"/>
        <v>26</v>
      </c>
      <c r="BK26" s="3">
        <v>1</v>
      </c>
      <c r="BL26" s="3">
        <v>9</v>
      </c>
      <c r="BM26" s="3">
        <v>0</v>
      </c>
      <c r="BN26" s="3">
        <v>0</v>
      </c>
      <c r="BO26" s="3">
        <v>0</v>
      </c>
      <c r="BP26" s="3">
        <v>0</v>
      </c>
      <c r="BQ26" s="3">
        <v>0</v>
      </c>
      <c r="BR26" s="3">
        <v>19</v>
      </c>
      <c r="BS26" s="3">
        <v>0</v>
      </c>
      <c r="BT26" s="3">
        <v>0</v>
      </c>
      <c r="BU26" s="3">
        <v>1</v>
      </c>
      <c r="BV26" s="3">
        <v>2</v>
      </c>
      <c r="BW26" s="3">
        <v>2</v>
      </c>
      <c r="BX26" s="3">
        <v>1</v>
      </c>
      <c r="BY26" s="3">
        <v>1</v>
      </c>
      <c r="BZ26" s="3">
        <v>0</v>
      </c>
      <c r="CA26" s="3">
        <v>2</v>
      </c>
      <c r="CB26" s="3">
        <f t="shared" si="7"/>
        <v>38</v>
      </c>
      <c r="CC26" s="3">
        <v>29</v>
      </c>
      <c r="CD26" s="3">
        <v>41</v>
      </c>
      <c r="CE26" s="3">
        <v>0</v>
      </c>
      <c r="CF26" s="3">
        <v>130</v>
      </c>
      <c r="CG26" s="3">
        <v>1</v>
      </c>
      <c r="CH26" s="3">
        <v>0</v>
      </c>
      <c r="CI26" s="3">
        <v>0</v>
      </c>
      <c r="CJ26" s="3">
        <v>85</v>
      </c>
      <c r="CK26" s="3">
        <v>10</v>
      </c>
      <c r="CL26" s="5">
        <v>0</v>
      </c>
      <c r="CM26" s="3">
        <f t="shared" si="8"/>
        <v>296</v>
      </c>
      <c r="CN26" s="3">
        <v>0</v>
      </c>
      <c r="CO26" s="3">
        <v>1</v>
      </c>
      <c r="CP26" s="3">
        <v>392</v>
      </c>
      <c r="CQ26" s="3">
        <f t="shared" si="1"/>
        <v>393</v>
      </c>
      <c r="CR26" s="3">
        <v>1</v>
      </c>
      <c r="CS26" s="3">
        <v>1</v>
      </c>
      <c r="CT26" s="3">
        <v>1</v>
      </c>
      <c r="CU26" s="3">
        <v>1</v>
      </c>
      <c r="CV26" s="3">
        <v>1</v>
      </c>
      <c r="CW26" s="3">
        <v>2</v>
      </c>
      <c r="CX26" s="3">
        <f>(SUM(CR26:CV26)-1)/6*100</f>
        <v>66.666666666666657</v>
      </c>
      <c r="CY26" s="3"/>
      <c r="CZ26" s="3"/>
      <c r="DA26" s="3">
        <v>6</v>
      </c>
      <c r="DB26" s="11">
        <v>45281</v>
      </c>
      <c r="DC26" s="12">
        <v>10</v>
      </c>
      <c r="DD26" s="12">
        <v>5</v>
      </c>
    </row>
    <row r="27" spans="1:108" ht="14">
      <c r="A27" s="2">
        <f t="shared" si="4"/>
        <v>26</v>
      </c>
      <c r="B27" s="3">
        <v>2</v>
      </c>
      <c r="C27" s="4">
        <v>5.1504629629629626E-3</v>
      </c>
      <c r="D27" s="3">
        <v>8.6199999999999992</v>
      </c>
      <c r="E27" s="3">
        <v>27.33</v>
      </c>
      <c r="F27" s="3">
        <v>0</v>
      </c>
      <c r="G27" s="3">
        <v>0</v>
      </c>
      <c r="H27" s="3">
        <v>0</v>
      </c>
      <c r="I27" s="3">
        <v>0</v>
      </c>
      <c r="J27" s="3">
        <v>3</v>
      </c>
      <c r="K27" s="3">
        <v>0</v>
      </c>
      <c r="L27" s="3">
        <v>0</v>
      </c>
      <c r="M27" s="3">
        <v>0</v>
      </c>
      <c r="N27" s="3">
        <v>0</v>
      </c>
      <c r="O27" s="3">
        <v>0</v>
      </c>
      <c r="P27" s="3">
        <v>0</v>
      </c>
      <c r="Q27" s="3">
        <v>0</v>
      </c>
      <c r="R27" s="3">
        <v>0</v>
      </c>
      <c r="S27" s="3">
        <v>0</v>
      </c>
      <c r="T27" s="3">
        <f t="shared" si="0"/>
        <v>3</v>
      </c>
      <c r="U27" s="3">
        <v>2</v>
      </c>
      <c r="V27" s="3">
        <v>1</v>
      </c>
      <c r="W27" s="5">
        <v>0</v>
      </c>
      <c r="X27" s="5">
        <v>0</v>
      </c>
      <c r="Y27" s="5">
        <v>0</v>
      </c>
      <c r="Z27" s="5">
        <v>0</v>
      </c>
      <c r="AA27" s="3">
        <v>0</v>
      </c>
      <c r="AB27" s="5">
        <v>0</v>
      </c>
      <c r="AC27" s="3">
        <v>0</v>
      </c>
      <c r="AD27" s="3">
        <v>0</v>
      </c>
      <c r="AE27" s="3">
        <v>0</v>
      </c>
      <c r="AF27" s="5">
        <v>0</v>
      </c>
      <c r="AG27" s="5">
        <v>0</v>
      </c>
      <c r="AH27" s="5">
        <v>0</v>
      </c>
      <c r="AI27" s="5">
        <v>0</v>
      </c>
      <c r="AJ27" s="5">
        <v>0</v>
      </c>
      <c r="AK27" s="3">
        <v>0</v>
      </c>
      <c r="AL27" s="5">
        <v>0</v>
      </c>
      <c r="AM27" s="3">
        <v>1</v>
      </c>
      <c r="AN27" s="3">
        <v>0</v>
      </c>
      <c r="AO27" s="3">
        <v>2</v>
      </c>
      <c r="AP27" s="5">
        <v>0</v>
      </c>
      <c r="AQ27" s="3">
        <v>4</v>
      </c>
      <c r="AR27" s="3">
        <v>0</v>
      </c>
      <c r="AS27" s="3">
        <v>0</v>
      </c>
      <c r="AT27" s="3">
        <v>0</v>
      </c>
      <c r="AU27" s="3">
        <v>1</v>
      </c>
      <c r="AV27" s="3">
        <v>0</v>
      </c>
      <c r="AW27" s="3">
        <v>0</v>
      </c>
      <c r="AX27" s="3">
        <f t="shared" si="11"/>
        <v>9</v>
      </c>
      <c r="AY27" s="3">
        <v>3</v>
      </c>
      <c r="AZ27" s="3">
        <v>1</v>
      </c>
      <c r="BA27" s="3">
        <v>0</v>
      </c>
      <c r="BB27" s="3">
        <v>14</v>
      </c>
      <c r="BC27" s="3">
        <v>0</v>
      </c>
      <c r="BD27" s="3">
        <v>0</v>
      </c>
      <c r="BE27" s="3">
        <v>2</v>
      </c>
      <c r="BF27" s="3">
        <v>0</v>
      </c>
      <c r="BG27" s="3">
        <v>1</v>
      </c>
      <c r="BH27" s="3">
        <v>1</v>
      </c>
      <c r="BI27" s="3">
        <v>1</v>
      </c>
      <c r="BJ27" s="3">
        <f t="shared" si="6"/>
        <v>23</v>
      </c>
      <c r="BK27" s="3">
        <v>1</v>
      </c>
      <c r="BL27" s="3">
        <v>3</v>
      </c>
      <c r="BM27" s="3">
        <v>3</v>
      </c>
      <c r="BN27" s="3">
        <v>0</v>
      </c>
      <c r="BO27" s="3">
        <v>0</v>
      </c>
      <c r="BP27" s="3">
        <v>0</v>
      </c>
      <c r="BQ27" s="3">
        <v>0</v>
      </c>
      <c r="BR27" s="3">
        <v>22</v>
      </c>
      <c r="BS27" s="3">
        <v>0</v>
      </c>
      <c r="BT27" s="3">
        <v>8</v>
      </c>
      <c r="BU27" s="3">
        <v>1</v>
      </c>
      <c r="BV27" s="3">
        <v>1</v>
      </c>
      <c r="BW27" s="3">
        <v>1</v>
      </c>
      <c r="BX27" s="3">
        <v>1</v>
      </c>
      <c r="BY27" s="3">
        <v>1</v>
      </c>
      <c r="BZ27" s="3">
        <v>0</v>
      </c>
      <c r="CA27" s="3">
        <v>9</v>
      </c>
      <c r="CB27" s="3">
        <f t="shared" si="7"/>
        <v>51</v>
      </c>
      <c r="CC27" s="3">
        <v>16</v>
      </c>
      <c r="CD27" s="3">
        <v>34</v>
      </c>
      <c r="CE27" s="3">
        <v>0</v>
      </c>
      <c r="CF27" s="3">
        <v>11</v>
      </c>
      <c r="CG27" s="3">
        <v>0</v>
      </c>
      <c r="CH27" s="3">
        <v>0</v>
      </c>
      <c r="CI27" s="3">
        <v>8</v>
      </c>
      <c r="CJ27" s="3">
        <v>11</v>
      </c>
      <c r="CK27" s="3">
        <v>9</v>
      </c>
      <c r="CL27" s="3">
        <v>1</v>
      </c>
      <c r="CM27" s="3">
        <f t="shared" si="8"/>
        <v>90</v>
      </c>
      <c r="CN27" s="3">
        <v>0</v>
      </c>
      <c r="CO27" s="3">
        <v>1</v>
      </c>
      <c r="CP27" s="3">
        <v>371</v>
      </c>
      <c r="CQ27" s="3">
        <f t="shared" si="1"/>
        <v>372</v>
      </c>
      <c r="CR27" s="3">
        <v>1</v>
      </c>
      <c r="CS27" s="3">
        <v>1</v>
      </c>
      <c r="CT27" s="3">
        <v>1</v>
      </c>
      <c r="CU27" s="3">
        <v>1</v>
      </c>
      <c r="CV27" s="3">
        <v>1</v>
      </c>
      <c r="CW27" s="3">
        <v>0</v>
      </c>
      <c r="CX27" s="3">
        <f t="shared" ref="CX27:CX28" si="12">SUM(CR27:CV27)/6*100</f>
        <v>83.333333333333343</v>
      </c>
      <c r="CY27" s="10">
        <v>45495</v>
      </c>
      <c r="CZ27" s="3" t="e">
        <f t="shared" ref="CZ27:CZ46" ca="1" si="13">_xludf.DAYS($CZ$76,CY27)</f>
        <v>#NAME?</v>
      </c>
      <c r="DA27" s="3">
        <v>0</v>
      </c>
      <c r="DB27" s="6">
        <v>44778</v>
      </c>
      <c r="DC27" s="3">
        <v>10</v>
      </c>
      <c r="DD27" s="3">
        <v>3</v>
      </c>
    </row>
    <row r="28" spans="1:108" ht="14">
      <c r="A28" s="2">
        <f t="shared" si="4"/>
        <v>27</v>
      </c>
      <c r="B28" s="3">
        <v>2</v>
      </c>
      <c r="C28" s="4">
        <v>4.4907407407407405E-3</v>
      </c>
      <c r="D28" s="3">
        <v>5.57</v>
      </c>
      <c r="E28" s="3">
        <v>36.89</v>
      </c>
      <c r="F28" s="3">
        <v>0</v>
      </c>
      <c r="G28" s="3">
        <v>0</v>
      </c>
      <c r="H28" s="3">
        <v>0</v>
      </c>
      <c r="I28" s="3">
        <v>0</v>
      </c>
      <c r="J28" s="3">
        <v>0</v>
      </c>
      <c r="K28" s="3">
        <v>0</v>
      </c>
      <c r="L28" s="3">
        <v>0</v>
      </c>
      <c r="M28" s="3">
        <v>0</v>
      </c>
      <c r="N28" s="3">
        <v>0</v>
      </c>
      <c r="O28" s="3">
        <v>0</v>
      </c>
      <c r="P28" s="3">
        <v>0</v>
      </c>
      <c r="Q28" s="3">
        <v>0</v>
      </c>
      <c r="R28" s="3">
        <v>0</v>
      </c>
      <c r="S28" s="3">
        <v>0</v>
      </c>
      <c r="T28" s="3">
        <f t="shared" si="0"/>
        <v>0</v>
      </c>
      <c r="U28" s="3">
        <v>5</v>
      </c>
      <c r="V28" s="3">
        <v>2</v>
      </c>
      <c r="W28" s="5">
        <v>0</v>
      </c>
      <c r="X28" s="5">
        <v>0</v>
      </c>
      <c r="Y28" s="5">
        <v>0</v>
      </c>
      <c r="Z28" s="5">
        <v>0</v>
      </c>
      <c r="AA28" s="3">
        <v>0</v>
      </c>
      <c r="AB28" s="5">
        <v>0</v>
      </c>
      <c r="AC28" s="3">
        <v>0</v>
      </c>
      <c r="AD28" s="3">
        <v>0</v>
      </c>
      <c r="AE28" s="3">
        <v>0</v>
      </c>
      <c r="AF28" s="5">
        <v>0</v>
      </c>
      <c r="AG28" s="5">
        <v>0</v>
      </c>
      <c r="AH28" s="3">
        <v>9</v>
      </c>
      <c r="AI28" s="5">
        <v>0</v>
      </c>
      <c r="AJ28" s="5">
        <v>0</v>
      </c>
      <c r="AK28" s="3">
        <v>1</v>
      </c>
      <c r="AL28" s="3">
        <v>2</v>
      </c>
      <c r="AM28" s="3">
        <v>29</v>
      </c>
      <c r="AN28" s="3">
        <v>0</v>
      </c>
      <c r="AO28" s="3">
        <v>4</v>
      </c>
      <c r="AP28" s="5">
        <v>0</v>
      </c>
      <c r="AQ28" s="3">
        <v>2</v>
      </c>
      <c r="AR28" s="3">
        <v>1</v>
      </c>
      <c r="AS28" s="3">
        <v>0</v>
      </c>
      <c r="AT28" s="3">
        <v>0</v>
      </c>
      <c r="AU28" s="5">
        <v>0</v>
      </c>
      <c r="AV28" s="3">
        <v>0</v>
      </c>
      <c r="AW28" s="3">
        <v>1</v>
      </c>
      <c r="AX28" s="3">
        <f t="shared" si="11"/>
        <v>51</v>
      </c>
      <c r="AY28" s="3">
        <v>10</v>
      </c>
      <c r="AZ28" s="3">
        <v>0</v>
      </c>
      <c r="BA28" s="3">
        <v>0</v>
      </c>
      <c r="BB28" s="3">
        <v>1</v>
      </c>
      <c r="BC28" s="3">
        <v>0</v>
      </c>
      <c r="BD28" s="3">
        <v>0</v>
      </c>
      <c r="BE28" s="3">
        <v>11</v>
      </c>
      <c r="BF28" s="3">
        <v>3</v>
      </c>
      <c r="BG28" s="3">
        <v>1</v>
      </c>
      <c r="BH28" s="3">
        <v>1</v>
      </c>
      <c r="BI28" s="3">
        <v>2</v>
      </c>
      <c r="BJ28" s="3">
        <f t="shared" si="6"/>
        <v>29</v>
      </c>
      <c r="BK28" s="3">
        <v>1</v>
      </c>
      <c r="BL28" s="3">
        <v>9</v>
      </c>
      <c r="BM28" s="3">
        <v>18</v>
      </c>
      <c r="BN28" s="3">
        <v>4</v>
      </c>
      <c r="BO28" s="3">
        <v>0</v>
      </c>
      <c r="BP28" s="3">
        <v>0</v>
      </c>
      <c r="BQ28" s="3">
        <v>1</v>
      </c>
      <c r="BR28" s="3">
        <v>9</v>
      </c>
      <c r="BS28" s="3">
        <v>16</v>
      </c>
      <c r="BT28" s="3">
        <v>1</v>
      </c>
      <c r="BU28" s="3">
        <v>1</v>
      </c>
      <c r="BV28" s="3">
        <v>4</v>
      </c>
      <c r="BW28" s="3">
        <v>0</v>
      </c>
      <c r="BX28" s="3">
        <v>1</v>
      </c>
      <c r="BY28" s="3">
        <v>0</v>
      </c>
      <c r="BZ28" s="3">
        <v>0</v>
      </c>
      <c r="CA28" s="3">
        <v>2</v>
      </c>
      <c r="CB28" s="3">
        <f t="shared" si="7"/>
        <v>67</v>
      </c>
      <c r="CC28" s="3">
        <v>13</v>
      </c>
      <c r="CD28" s="3">
        <v>32</v>
      </c>
      <c r="CE28" s="3">
        <v>2</v>
      </c>
      <c r="CF28" s="3">
        <v>4</v>
      </c>
      <c r="CG28" s="3">
        <v>3</v>
      </c>
      <c r="CH28" s="3">
        <v>0</v>
      </c>
      <c r="CI28" s="3">
        <v>0</v>
      </c>
      <c r="CJ28" s="3">
        <v>4</v>
      </c>
      <c r="CK28" s="3">
        <v>4</v>
      </c>
      <c r="CL28" s="3">
        <v>1</v>
      </c>
      <c r="CM28" s="3">
        <f t="shared" si="8"/>
        <v>63</v>
      </c>
      <c r="CN28" s="3">
        <v>10</v>
      </c>
      <c r="CO28" s="3">
        <v>2</v>
      </c>
      <c r="CP28" s="3">
        <v>435</v>
      </c>
      <c r="CQ28" s="3">
        <f t="shared" si="1"/>
        <v>447</v>
      </c>
      <c r="CR28" s="3">
        <v>1</v>
      </c>
      <c r="CS28" s="3">
        <v>1</v>
      </c>
      <c r="CT28" s="3">
        <v>1</v>
      </c>
      <c r="CU28" s="3">
        <v>1</v>
      </c>
      <c r="CV28" s="3">
        <v>1</v>
      </c>
      <c r="CW28" s="3">
        <v>0</v>
      </c>
      <c r="CX28" s="3">
        <f t="shared" si="12"/>
        <v>83.333333333333343</v>
      </c>
      <c r="CY28" s="10">
        <v>45497</v>
      </c>
      <c r="CZ28" s="3" t="e">
        <f t="shared" ca="1" si="13"/>
        <v>#NAME?</v>
      </c>
      <c r="DA28" s="3">
        <v>0</v>
      </c>
      <c r="DB28" s="6">
        <v>45497</v>
      </c>
      <c r="DC28" s="3">
        <v>8</v>
      </c>
      <c r="DD28" s="3">
        <v>7</v>
      </c>
    </row>
    <row r="29" spans="1:108" ht="14">
      <c r="A29" s="2">
        <f t="shared" si="4"/>
        <v>28</v>
      </c>
      <c r="B29" s="3">
        <v>2</v>
      </c>
      <c r="C29" s="4">
        <v>3.4027777777777776E-3</v>
      </c>
      <c r="D29" s="3">
        <v>6.91</v>
      </c>
      <c r="E29" s="3">
        <v>32.72</v>
      </c>
      <c r="F29" s="3">
        <v>0</v>
      </c>
      <c r="G29" s="3">
        <v>0</v>
      </c>
      <c r="H29" s="3">
        <v>0</v>
      </c>
      <c r="I29" s="3">
        <v>0</v>
      </c>
      <c r="J29" s="3">
        <v>0</v>
      </c>
      <c r="K29" s="3">
        <v>0</v>
      </c>
      <c r="L29" s="3">
        <v>0</v>
      </c>
      <c r="M29" s="3">
        <v>0</v>
      </c>
      <c r="N29" s="3">
        <v>0</v>
      </c>
      <c r="O29" s="3">
        <v>0</v>
      </c>
      <c r="P29" s="3">
        <v>0</v>
      </c>
      <c r="Q29" s="3">
        <v>0</v>
      </c>
      <c r="R29" s="3">
        <v>0</v>
      </c>
      <c r="S29" s="3">
        <v>4</v>
      </c>
      <c r="T29" s="3">
        <f t="shared" si="0"/>
        <v>4</v>
      </c>
      <c r="U29" s="3">
        <v>10</v>
      </c>
      <c r="V29" s="3">
        <v>0</v>
      </c>
      <c r="W29" s="5">
        <v>0</v>
      </c>
      <c r="X29" s="5">
        <v>0</v>
      </c>
      <c r="Y29" s="5">
        <v>0</v>
      </c>
      <c r="Z29" s="5">
        <v>0</v>
      </c>
      <c r="AA29" s="3">
        <v>0</v>
      </c>
      <c r="AB29" s="5">
        <v>0</v>
      </c>
      <c r="AC29" s="3">
        <v>0</v>
      </c>
      <c r="AD29" s="3">
        <v>0</v>
      </c>
      <c r="AE29" s="3">
        <v>0</v>
      </c>
      <c r="AF29" s="5">
        <v>0</v>
      </c>
      <c r="AG29" s="5">
        <v>0</v>
      </c>
      <c r="AH29" s="5">
        <v>0</v>
      </c>
      <c r="AI29" s="5">
        <v>0</v>
      </c>
      <c r="AJ29" s="5">
        <v>0</v>
      </c>
      <c r="AK29" s="5">
        <v>0</v>
      </c>
      <c r="AL29" s="5">
        <v>0</v>
      </c>
      <c r="AM29" s="5">
        <v>0</v>
      </c>
      <c r="AN29" s="3">
        <v>0</v>
      </c>
      <c r="AO29" s="3">
        <v>3</v>
      </c>
      <c r="AP29" s="5">
        <v>0</v>
      </c>
      <c r="AQ29" s="3">
        <v>3</v>
      </c>
      <c r="AR29" s="3">
        <v>0</v>
      </c>
      <c r="AS29" s="3">
        <v>0</v>
      </c>
      <c r="AT29" s="3">
        <v>0</v>
      </c>
      <c r="AU29" s="5">
        <v>0</v>
      </c>
      <c r="AV29" s="3">
        <v>0</v>
      </c>
      <c r="AW29" s="5">
        <v>0</v>
      </c>
      <c r="AX29" s="3">
        <f t="shared" si="11"/>
        <v>6</v>
      </c>
      <c r="AY29" s="3">
        <v>1</v>
      </c>
      <c r="AZ29" s="3">
        <v>25</v>
      </c>
      <c r="BA29" s="3">
        <v>2</v>
      </c>
      <c r="BB29" s="3">
        <v>13</v>
      </c>
      <c r="BC29" s="3">
        <v>0</v>
      </c>
      <c r="BD29" s="3">
        <v>0</v>
      </c>
      <c r="BE29" s="3">
        <v>7</v>
      </c>
      <c r="BF29" s="3">
        <v>0</v>
      </c>
      <c r="BG29" s="3">
        <v>2</v>
      </c>
      <c r="BH29" s="3">
        <v>2</v>
      </c>
      <c r="BI29" s="3">
        <v>2</v>
      </c>
      <c r="BJ29" s="3">
        <f t="shared" si="6"/>
        <v>54</v>
      </c>
      <c r="BK29" s="3">
        <v>1</v>
      </c>
      <c r="BL29" s="3">
        <v>44</v>
      </c>
      <c r="BM29" s="3">
        <v>5</v>
      </c>
      <c r="BN29" s="3">
        <v>4</v>
      </c>
      <c r="BO29" s="3">
        <v>0</v>
      </c>
      <c r="BP29" s="3">
        <v>0</v>
      </c>
      <c r="BQ29" s="3">
        <v>0</v>
      </c>
      <c r="BR29" s="3">
        <v>6</v>
      </c>
      <c r="BS29" s="3">
        <v>0</v>
      </c>
      <c r="BT29" s="3">
        <v>5</v>
      </c>
      <c r="BU29" s="3">
        <v>1</v>
      </c>
      <c r="BV29" s="3">
        <v>2</v>
      </c>
      <c r="BW29" s="3">
        <v>0</v>
      </c>
      <c r="BX29" s="3">
        <v>1</v>
      </c>
      <c r="BY29" s="3">
        <v>1</v>
      </c>
      <c r="BZ29" s="3">
        <v>0</v>
      </c>
      <c r="CA29" s="3">
        <v>2</v>
      </c>
      <c r="CB29" s="3">
        <f t="shared" si="7"/>
        <v>72</v>
      </c>
      <c r="CC29" s="3">
        <v>13</v>
      </c>
      <c r="CD29" s="3">
        <v>74</v>
      </c>
      <c r="CE29" s="3">
        <v>0</v>
      </c>
      <c r="CF29" s="3">
        <v>110</v>
      </c>
      <c r="CG29" s="3">
        <v>1</v>
      </c>
      <c r="CH29" s="3">
        <v>0</v>
      </c>
      <c r="CI29" s="3">
        <v>4</v>
      </c>
      <c r="CJ29" s="3">
        <v>52</v>
      </c>
      <c r="CK29" s="3">
        <v>4</v>
      </c>
      <c r="CL29" s="3">
        <v>1</v>
      </c>
      <c r="CM29" s="3">
        <f t="shared" si="8"/>
        <v>259</v>
      </c>
      <c r="CN29" s="3">
        <v>9</v>
      </c>
      <c r="CO29" s="3">
        <v>0</v>
      </c>
      <c r="CP29" s="3">
        <v>443</v>
      </c>
      <c r="CQ29" s="3">
        <f t="shared" si="1"/>
        <v>452</v>
      </c>
      <c r="CR29" s="3">
        <v>1</v>
      </c>
      <c r="CS29" s="3">
        <v>1</v>
      </c>
      <c r="CT29" s="3">
        <v>1</v>
      </c>
      <c r="CU29" s="3">
        <v>1</v>
      </c>
      <c r="CV29" s="3">
        <v>1</v>
      </c>
      <c r="CW29" s="3">
        <v>2</v>
      </c>
      <c r="CX29" s="3">
        <f>(SUM(CR29:CV29)-1)/6*100</f>
        <v>66.666666666666657</v>
      </c>
      <c r="CY29" s="10">
        <v>44967</v>
      </c>
      <c r="CZ29" s="3" t="e">
        <f t="shared" ca="1" si="13"/>
        <v>#NAME?</v>
      </c>
      <c r="DA29" s="3">
        <v>3</v>
      </c>
      <c r="DB29" s="6">
        <v>44967</v>
      </c>
      <c r="DC29" s="3">
        <v>10</v>
      </c>
      <c r="DD29" s="3">
        <v>7</v>
      </c>
    </row>
    <row r="30" spans="1:108" ht="14">
      <c r="A30" s="2">
        <f t="shared" si="4"/>
        <v>29</v>
      </c>
      <c r="B30" s="3">
        <v>2</v>
      </c>
      <c r="C30" s="4">
        <v>3.2175925925925926E-3</v>
      </c>
      <c r="D30" s="3">
        <v>5.42</v>
      </c>
      <c r="E30" s="3">
        <v>34.700000000000003</v>
      </c>
      <c r="F30" s="3">
        <v>0</v>
      </c>
      <c r="G30" s="3">
        <v>0</v>
      </c>
      <c r="H30" s="3">
        <v>0</v>
      </c>
      <c r="I30" s="3">
        <v>0</v>
      </c>
      <c r="J30" s="3">
        <v>0</v>
      </c>
      <c r="K30" s="3">
        <v>0</v>
      </c>
      <c r="L30" s="3">
        <v>1</v>
      </c>
      <c r="M30" s="3">
        <v>0</v>
      </c>
      <c r="N30" s="3">
        <v>0</v>
      </c>
      <c r="O30" s="3">
        <v>0</v>
      </c>
      <c r="P30" s="3">
        <v>0</v>
      </c>
      <c r="Q30" s="3">
        <v>0</v>
      </c>
      <c r="R30" s="3">
        <v>1</v>
      </c>
      <c r="S30" s="3">
        <v>0</v>
      </c>
      <c r="T30" s="3">
        <f t="shared" si="0"/>
        <v>2</v>
      </c>
      <c r="U30" s="3">
        <v>0</v>
      </c>
      <c r="V30" s="3">
        <v>14</v>
      </c>
      <c r="W30" s="5">
        <v>0</v>
      </c>
      <c r="X30" s="5">
        <v>0</v>
      </c>
      <c r="Y30" s="5">
        <v>0</v>
      </c>
      <c r="Z30" s="5">
        <v>0</v>
      </c>
      <c r="AA30" s="3">
        <v>0</v>
      </c>
      <c r="AB30" s="5">
        <v>0</v>
      </c>
      <c r="AC30" s="3">
        <v>0</v>
      </c>
      <c r="AD30" s="3">
        <v>0</v>
      </c>
      <c r="AE30" s="3">
        <v>31</v>
      </c>
      <c r="AF30" s="5">
        <v>0</v>
      </c>
      <c r="AG30" s="5">
        <v>0</v>
      </c>
      <c r="AH30" s="3">
        <v>4</v>
      </c>
      <c r="AI30" s="5">
        <v>0</v>
      </c>
      <c r="AJ30" s="5">
        <v>0</v>
      </c>
      <c r="AK30" s="5">
        <v>0</v>
      </c>
      <c r="AL30" s="5">
        <v>0</v>
      </c>
      <c r="AM30" s="5">
        <v>0</v>
      </c>
      <c r="AN30" s="3">
        <v>0</v>
      </c>
      <c r="AO30" s="3">
        <v>2</v>
      </c>
      <c r="AP30" s="5">
        <v>0</v>
      </c>
      <c r="AQ30" s="3">
        <v>2</v>
      </c>
      <c r="AR30" s="3">
        <v>0</v>
      </c>
      <c r="AS30" s="3">
        <v>0</v>
      </c>
      <c r="AT30" s="3">
        <v>0</v>
      </c>
      <c r="AU30" s="5">
        <v>0</v>
      </c>
      <c r="AV30" s="3">
        <v>0</v>
      </c>
      <c r="AW30" s="5">
        <v>0</v>
      </c>
      <c r="AX30" s="3">
        <f t="shared" si="11"/>
        <v>53</v>
      </c>
      <c r="AY30" s="3">
        <v>0</v>
      </c>
      <c r="AZ30" s="3">
        <v>3</v>
      </c>
      <c r="BA30" s="3">
        <v>0</v>
      </c>
      <c r="BB30" s="3">
        <v>2</v>
      </c>
      <c r="BC30" s="3">
        <v>0</v>
      </c>
      <c r="BD30" s="3">
        <v>0</v>
      </c>
      <c r="BE30" s="3">
        <v>3</v>
      </c>
      <c r="BF30" s="3">
        <v>0</v>
      </c>
      <c r="BG30" s="3">
        <v>2</v>
      </c>
      <c r="BH30" s="3">
        <v>2</v>
      </c>
      <c r="BI30" s="3">
        <v>1</v>
      </c>
      <c r="BJ30" s="3">
        <f t="shared" si="6"/>
        <v>13</v>
      </c>
      <c r="BK30" s="3">
        <v>1</v>
      </c>
      <c r="BL30" s="3">
        <v>9</v>
      </c>
      <c r="BM30" s="3">
        <v>36</v>
      </c>
      <c r="BN30" s="3">
        <v>0</v>
      </c>
      <c r="BO30" s="3">
        <v>0</v>
      </c>
      <c r="BP30" s="3">
        <v>0</v>
      </c>
      <c r="BQ30" s="3">
        <v>0</v>
      </c>
      <c r="BR30" s="3">
        <v>29</v>
      </c>
      <c r="BS30" s="3">
        <v>0</v>
      </c>
      <c r="BT30" s="3">
        <v>3</v>
      </c>
      <c r="BU30" s="3">
        <v>0</v>
      </c>
      <c r="BV30" s="3">
        <v>4</v>
      </c>
      <c r="BW30" s="3">
        <v>3</v>
      </c>
      <c r="BX30" s="3">
        <v>1</v>
      </c>
      <c r="BY30" s="3">
        <v>1</v>
      </c>
      <c r="BZ30" s="3">
        <v>3</v>
      </c>
      <c r="CA30" s="3">
        <v>1</v>
      </c>
      <c r="CB30" s="3">
        <f t="shared" si="7"/>
        <v>91</v>
      </c>
      <c r="CC30" s="3">
        <v>17</v>
      </c>
      <c r="CD30" s="3">
        <v>50</v>
      </c>
      <c r="CE30" s="3">
        <v>0</v>
      </c>
      <c r="CF30" s="3">
        <v>5</v>
      </c>
      <c r="CG30" s="3">
        <v>0</v>
      </c>
      <c r="CH30" s="3">
        <v>0</v>
      </c>
      <c r="CI30" s="3">
        <v>0</v>
      </c>
      <c r="CJ30" s="3">
        <v>43</v>
      </c>
      <c r="CK30" s="3">
        <v>6</v>
      </c>
      <c r="CL30" s="3">
        <v>5</v>
      </c>
      <c r="CM30" s="3">
        <f t="shared" si="8"/>
        <v>126</v>
      </c>
      <c r="CN30" s="3">
        <v>0</v>
      </c>
      <c r="CO30" s="3">
        <v>0</v>
      </c>
      <c r="CP30" s="3">
        <v>218</v>
      </c>
      <c r="CQ30" s="3">
        <f t="shared" si="1"/>
        <v>218</v>
      </c>
      <c r="CR30" s="3">
        <v>1</v>
      </c>
      <c r="CS30" s="3">
        <v>1</v>
      </c>
      <c r="CT30" s="3">
        <v>1</v>
      </c>
      <c r="CU30" s="3">
        <v>1</v>
      </c>
      <c r="CV30" s="3">
        <v>1</v>
      </c>
      <c r="CW30" s="3">
        <v>0</v>
      </c>
      <c r="CX30" s="3">
        <f t="shared" ref="CX30:CX35" si="14">SUM(CR30:CV30)/6*100</f>
        <v>83.333333333333343</v>
      </c>
      <c r="CY30" s="10">
        <v>45495</v>
      </c>
      <c r="CZ30" s="3" t="e">
        <f t="shared" ca="1" si="13"/>
        <v>#NAME?</v>
      </c>
      <c r="DA30" s="3">
        <v>0</v>
      </c>
      <c r="DB30" s="6">
        <v>44797</v>
      </c>
      <c r="DC30" s="3">
        <v>5</v>
      </c>
      <c r="DD30" s="3">
        <v>1</v>
      </c>
    </row>
    <row r="31" spans="1:108" ht="14">
      <c r="A31" s="2">
        <f t="shared" si="4"/>
        <v>30</v>
      </c>
      <c r="B31" s="3">
        <v>2</v>
      </c>
      <c r="C31" s="4">
        <v>3.4837962962962965E-3</v>
      </c>
      <c r="D31" s="3">
        <v>4.6500000000000004</v>
      </c>
      <c r="E31" s="3">
        <v>43.4</v>
      </c>
      <c r="F31" s="3">
        <v>0</v>
      </c>
      <c r="G31" s="3">
        <v>0</v>
      </c>
      <c r="H31" s="3">
        <v>0</v>
      </c>
      <c r="I31" s="3">
        <v>0</v>
      </c>
      <c r="J31" s="3">
        <v>0</v>
      </c>
      <c r="K31" s="3">
        <v>0</v>
      </c>
      <c r="L31" s="3">
        <v>0</v>
      </c>
      <c r="M31" s="3">
        <v>0</v>
      </c>
      <c r="N31" s="3">
        <v>0</v>
      </c>
      <c r="O31" s="3">
        <v>0</v>
      </c>
      <c r="P31" s="3">
        <v>0</v>
      </c>
      <c r="Q31" s="3">
        <v>2</v>
      </c>
      <c r="R31" s="3">
        <v>0</v>
      </c>
      <c r="S31" s="3">
        <v>0</v>
      </c>
      <c r="T31" s="3">
        <f t="shared" si="0"/>
        <v>2</v>
      </c>
      <c r="U31" s="3">
        <v>0</v>
      </c>
      <c r="V31" s="3">
        <v>6</v>
      </c>
      <c r="W31" s="5">
        <v>0</v>
      </c>
      <c r="X31" s="3">
        <v>1</v>
      </c>
      <c r="Y31" s="5">
        <v>0</v>
      </c>
      <c r="Z31" s="5">
        <v>0</v>
      </c>
      <c r="AA31" s="3">
        <v>0</v>
      </c>
      <c r="AB31" s="5">
        <v>0</v>
      </c>
      <c r="AC31" s="3">
        <v>0</v>
      </c>
      <c r="AD31" s="3">
        <v>0</v>
      </c>
      <c r="AE31" s="5">
        <v>0</v>
      </c>
      <c r="AF31" s="5">
        <v>0</v>
      </c>
      <c r="AG31" s="5">
        <v>0</v>
      </c>
      <c r="AH31" s="5">
        <v>0</v>
      </c>
      <c r="AI31" s="5">
        <v>0</v>
      </c>
      <c r="AJ31" s="5">
        <v>0</v>
      </c>
      <c r="AK31" s="5">
        <v>0</v>
      </c>
      <c r="AL31" s="5">
        <v>0</v>
      </c>
      <c r="AM31" s="3">
        <v>7</v>
      </c>
      <c r="AN31" s="3">
        <v>0</v>
      </c>
      <c r="AO31" s="3">
        <v>7</v>
      </c>
      <c r="AP31" s="5">
        <v>0</v>
      </c>
      <c r="AQ31" s="3">
        <v>1</v>
      </c>
      <c r="AR31" s="3">
        <v>0</v>
      </c>
      <c r="AS31" s="3">
        <v>0</v>
      </c>
      <c r="AT31" s="3">
        <v>0</v>
      </c>
      <c r="AU31" s="5">
        <v>0</v>
      </c>
      <c r="AV31" s="3">
        <v>0</v>
      </c>
      <c r="AW31" s="5">
        <v>0</v>
      </c>
      <c r="AX31" s="3">
        <f t="shared" si="11"/>
        <v>22</v>
      </c>
      <c r="AY31" s="3">
        <v>9</v>
      </c>
      <c r="AZ31" s="3">
        <v>0</v>
      </c>
      <c r="BA31" s="3">
        <v>0</v>
      </c>
      <c r="BB31" s="3">
        <v>12</v>
      </c>
      <c r="BC31" s="3">
        <v>0</v>
      </c>
      <c r="BD31" s="3">
        <v>15</v>
      </c>
      <c r="BE31" s="3">
        <v>13</v>
      </c>
      <c r="BF31" s="3">
        <v>0</v>
      </c>
      <c r="BG31" s="3">
        <v>1</v>
      </c>
      <c r="BH31" s="3">
        <v>1</v>
      </c>
      <c r="BI31" s="3">
        <v>2</v>
      </c>
      <c r="BJ31" s="3">
        <f t="shared" si="6"/>
        <v>53</v>
      </c>
      <c r="BK31" s="3">
        <v>1</v>
      </c>
      <c r="BL31" s="3">
        <v>15</v>
      </c>
      <c r="BM31" s="3">
        <v>8</v>
      </c>
      <c r="BN31" s="3">
        <v>10</v>
      </c>
      <c r="BO31" s="3">
        <v>0</v>
      </c>
      <c r="BP31" s="3">
        <v>0</v>
      </c>
      <c r="BQ31" s="3">
        <v>0</v>
      </c>
      <c r="BR31" s="3">
        <v>14</v>
      </c>
      <c r="BS31" s="3">
        <v>0</v>
      </c>
      <c r="BT31" s="3">
        <v>1</v>
      </c>
      <c r="BU31" s="3">
        <v>0</v>
      </c>
      <c r="BV31" s="3">
        <v>4</v>
      </c>
      <c r="BW31" s="3">
        <v>0</v>
      </c>
      <c r="BX31" s="3">
        <v>1</v>
      </c>
      <c r="BY31" s="3">
        <v>1</v>
      </c>
      <c r="BZ31" s="3">
        <v>1</v>
      </c>
      <c r="CA31" s="3">
        <v>2</v>
      </c>
      <c r="CB31" s="3">
        <f t="shared" si="7"/>
        <v>58</v>
      </c>
      <c r="CC31" s="3">
        <v>44</v>
      </c>
      <c r="CD31" s="3">
        <v>28</v>
      </c>
      <c r="CE31" s="3">
        <v>0</v>
      </c>
      <c r="CF31" s="3">
        <v>1</v>
      </c>
      <c r="CG31" s="3">
        <v>3</v>
      </c>
      <c r="CH31" s="3">
        <v>0</v>
      </c>
      <c r="CI31" s="3">
        <v>0</v>
      </c>
      <c r="CJ31" s="3">
        <v>27</v>
      </c>
      <c r="CK31" s="3">
        <v>6</v>
      </c>
      <c r="CL31" s="3">
        <v>4</v>
      </c>
      <c r="CM31" s="3">
        <f t="shared" si="8"/>
        <v>113</v>
      </c>
      <c r="CN31" s="3">
        <v>14</v>
      </c>
      <c r="CO31" s="3">
        <v>0</v>
      </c>
      <c r="CP31" s="3">
        <v>402</v>
      </c>
      <c r="CQ31" s="3">
        <f t="shared" si="1"/>
        <v>416</v>
      </c>
      <c r="CR31" s="3">
        <v>1</v>
      </c>
      <c r="CS31" s="3">
        <v>1</v>
      </c>
      <c r="CT31" s="3">
        <v>1</v>
      </c>
      <c r="CU31" s="3">
        <v>1</v>
      </c>
      <c r="CV31" s="3">
        <v>1</v>
      </c>
      <c r="CW31" s="3">
        <v>0</v>
      </c>
      <c r="CX31" s="3">
        <f t="shared" si="14"/>
        <v>83.333333333333343</v>
      </c>
      <c r="CY31" s="10">
        <v>45471</v>
      </c>
      <c r="CZ31" s="3" t="e">
        <f t="shared" ca="1" si="13"/>
        <v>#NAME?</v>
      </c>
      <c r="DA31" s="3">
        <v>1</v>
      </c>
      <c r="DB31" s="6">
        <v>45476</v>
      </c>
      <c r="DC31" s="3">
        <v>10</v>
      </c>
      <c r="DD31" s="3">
        <v>3</v>
      </c>
    </row>
    <row r="32" spans="1:108" ht="14">
      <c r="A32" s="2">
        <f t="shared" si="4"/>
        <v>31</v>
      </c>
      <c r="B32" s="3">
        <v>2</v>
      </c>
      <c r="C32" s="4">
        <v>3.5648148148148149E-3</v>
      </c>
      <c r="D32" s="3">
        <v>6.54</v>
      </c>
      <c r="E32" s="3">
        <v>32.159999999999997</v>
      </c>
      <c r="F32" s="3">
        <v>0</v>
      </c>
      <c r="G32" s="3">
        <v>0</v>
      </c>
      <c r="H32" s="3">
        <v>0</v>
      </c>
      <c r="I32" s="3">
        <v>0</v>
      </c>
      <c r="J32" s="3">
        <v>0</v>
      </c>
      <c r="K32" s="3">
        <v>0</v>
      </c>
      <c r="L32" s="3">
        <v>0</v>
      </c>
      <c r="M32" s="3">
        <v>0</v>
      </c>
      <c r="N32" s="3">
        <v>0</v>
      </c>
      <c r="O32" s="3">
        <v>0</v>
      </c>
      <c r="P32" s="3">
        <v>0</v>
      </c>
      <c r="Q32" s="3">
        <v>0</v>
      </c>
      <c r="R32" s="3">
        <v>0</v>
      </c>
      <c r="S32" s="3">
        <v>0</v>
      </c>
      <c r="T32" s="3">
        <f t="shared" si="0"/>
        <v>0</v>
      </c>
      <c r="U32" s="3">
        <v>3</v>
      </c>
      <c r="V32" s="3">
        <v>3</v>
      </c>
      <c r="W32" s="5">
        <v>0</v>
      </c>
      <c r="X32" s="3">
        <v>1</v>
      </c>
      <c r="Y32" s="5">
        <v>0</v>
      </c>
      <c r="Z32" s="5">
        <v>0</v>
      </c>
      <c r="AA32" s="3">
        <v>0</v>
      </c>
      <c r="AB32" s="5">
        <v>0</v>
      </c>
      <c r="AC32" s="3">
        <v>0</v>
      </c>
      <c r="AD32" s="3">
        <v>0</v>
      </c>
      <c r="AE32" s="3">
        <v>2</v>
      </c>
      <c r="AF32" s="5">
        <v>0</v>
      </c>
      <c r="AG32" s="5">
        <v>0</v>
      </c>
      <c r="AH32" s="3">
        <v>7</v>
      </c>
      <c r="AI32" s="5">
        <v>0</v>
      </c>
      <c r="AJ32" s="3">
        <v>1</v>
      </c>
      <c r="AK32" s="5">
        <v>0</v>
      </c>
      <c r="AL32" s="5">
        <v>0</v>
      </c>
      <c r="AM32" s="5">
        <v>0</v>
      </c>
      <c r="AN32" s="3">
        <v>0</v>
      </c>
      <c r="AO32" s="5">
        <v>0</v>
      </c>
      <c r="AP32" s="5">
        <v>0</v>
      </c>
      <c r="AQ32" s="3">
        <v>2</v>
      </c>
      <c r="AR32" s="3">
        <v>0</v>
      </c>
      <c r="AS32" s="3">
        <v>0</v>
      </c>
      <c r="AT32" s="3">
        <v>0</v>
      </c>
      <c r="AU32" s="5">
        <v>0</v>
      </c>
      <c r="AV32" s="3">
        <v>0</v>
      </c>
      <c r="AW32" s="5">
        <v>0</v>
      </c>
      <c r="AX32" s="3">
        <f t="shared" si="11"/>
        <v>16</v>
      </c>
      <c r="AY32" s="3">
        <v>5</v>
      </c>
      <c r="AZ32" s="3">
        <v>1</v>
      </c>
      <c r="BA32" s="3">
        <v>0</v>
      </c>
      <c r="BB32" s="3">
        <v>10</v>
      </c>
      <c r="BC32" s="3">
        <v>0</v>
      </c>
      <c r="BD32" s="3">
        <v>1</v>
      </c>
      <c r="BE32" s="3">
        <v>1</v>
      </c>
      <c r="BF32" s="3">
        <v>0</v>
      </c>
      <c r="BG32" s="3">
        <v>1</v>
      </c>
      <c r="BH32" s="3">
        <v>1</v>
      </c>
      <c r="BI32" s="3">
        <v>1</v>
      </c>
      <c r="BJ32" s="3">
        <f t="shared" si="6"/>
        <v>21</v>
      </c>
      <c r="BK32" s="3">
        <v>1</v>
      </c>
      <c r="BL32" s="3">
        <v>9</v>
      </c>
      <c r="BM32" s="3">
        <v>18</v>
      </c>
      <c r="BN32" s="3">
        <v>2</v>
      </c>
      <c r="BO32" s="3">
        <v>0</v>
      </c>
      <c r="BP32" s="3">
        <v>0</v>
      </c>
      <c r="BQ32" s="3">
        <v>0</v>
      </c>
      <c r="BR32" s="3">
        <v>18</v>
      </c>
      <c r="BS32" s="3">
        <v>0</v>
      </c>
      <c r="BT32" s="3">
        <v>0</v>
      </c>
      <c r="BU32" s="3">
        <v>1</v>
      </c>
      <c r="BV32" s="3">
        <v>8</v>
      </c>
      <c r="BW32" s="3">
        <v>0</v>
      </c>
      <c r="BX32" s="3">
        <v>0</v>
      </c>
      <c r="BY32" s="3">
        <v>1</v>
      </c>
      <c r="BZ32" s="3">
        <v>0</v>
      </c>
      <c r="CA32" s="3">
        <v>0</v>
      </c>
      <c r="CB32" s="3">
        <f t="shared" si="7"/>
        <v>58</v>
      </c>
      <c r="CC32" s="3">
        <v>12</v>
      </c>
      <c r="CD32" s="3">
        <v>14</v>
      </c>
      <c r="CE32" s="3">
        <v>0</v>
      </c>
      <c r="CF32" s="3">
        <v>0</v>
      </c>
      <c r="CG32" s="3">
        <v>2</v>
      </c>
      <c r="CH32" s="3">
        <v>0</v>
      </c>
      <c r="CI32" s="3">
        <v>0</v>
      </c>
      <c r="CJ32" s="3">
        <v>1</v>
      </c>
      <c r="CK32" s="3">
        <v>1</v>
      </c>
      <c r="CL32" s="3">
        <v>0</v>
      </c>
      <c r="CM32" s="3">
        <f t="shared" si="8"/>
        <v>30</v>
      </c>
      <c r="CN32" s="3">
        <v>17</v>
      </c>
      <c r="CO32" s="3">
        <v>1</v>
      </c>
      <c r="CP32" s="3">
        <v>309</v>
      </c>
      <c r="CQ32" s="3">
        <f t="shared" si="1"/>
        <v>327</v>
      </c>
      <c r="CR32" s="3">
        <v>1</v>
      </c>
      <c r="CS32" s="3">
        <v>1</v>
      </c>
      <c r="CT32" s="3">
        <v>1</v>
      </c>
      <c r="CU32" s="3">
        <v>1</v>
      </c>
      <c r="CV32" s="3">
        <v>1</v>
      </c>
      <c r="CW32" s="3">
        <v>0</v>
      </c>
      <c r="CX32" s="3">
        <f t="shared" si="14"/>
        <v>83.333333333333343</v>
      </c>
      <c r="CY32" s="10">
        <v>45495</v>
      </c>
      <c r="CZ32" s="3" t="e">
        <f t="shared" ca="1" si="13"/>
        <v>#NAME?</v>
      </c>
      <c r="DA32" s="3">
        <v>0</v>
      </c>
      <c r="DB32" s="6">
        <v>45181</v>
      </c>
      <c r="DC32" s="3">
        <v>8</v>
      </c>
      <c r="DD32" s="3">
        <v>2</v>
      </c>
    </row>
    <row r="33" spans="1:108" ht="14">
      <c r="A33" s="2">
        <f t="shared" si="4"/>
        <v>32</v>
      </c>
      <c r="B33" s="3">
        <v>2</v>
      </c>
      <c r="C33" s="4">
        <v>3.6805555555555554E-3</v>
      </c>
      <c r="D33" s="3">
        <v>5.44</v>
      </c>
      <c r="E33" s="3">
        <v>41.77</v>
      </c>
      <c r="F33" s="3">
        <v>0</v>
      </c>
      <c r="G33" s="3">
        <v>0</v>
      </c>
      <c r="H33" s="3">
        <v>0</v>
      </c>
      <c r="I33" s="3">
        <v>0</v>
      </c>
      <c r="J33" s="3">
        <v>0</v>
      </c>
      <c r="K33" s="3">
        <v>0</v>
      </c>
      <c r="L33" s="3">
        <v>2</v>
      </c>
      <c r="M33" s="3">
        <v>0</v>
      </c>
      <c r="N33" s="3">
        <v>0</v>
      </c>
      <c r="O33" s="3">
        <v>0</v>
      </c>
      <c r="P33" s="3">
        <v>0</v>
      </c>
      <c r="Q33" s="3">
        <v>0</v>
      </c>
      <c r="R33" s="3">
        <v>0</v>
      </c>
      <c r="S33" s="3">
        <v>0</v>
      </c>
      <c r="T33" s="3">
        <f t="shared" si="0"/>
        <v>2</v>
      </c>
      <c r="U33" s="3">
        <v>0</v>
      </c>
      <c r="V33" s="3">
        <v>0</v>
      </c>
      <c r="W33" s="5">
        <v>0</v>
      </c>
      <c r="X33" s="5">
        <v>0</v>
      </c>
      <c r="Y33" s="5">
        <v>0</v>
      </c>
      <c r="Z33" s="5">
        <v>0</v>
      </c>
      <c r="AA33" s="3">
        <v>0</v>
      </c>
      <c r="AB33" s="5">
        <v>0</v>
      </c>
      <c r="AC33" s="3">
        <v>0</v>
      </c>
      <c r="AD33" s="3">
        <v>0</v>
      </c>
      <c r="AE33" s="5">
        <v>0</v>
      </c>
      <c r="AF33" s="5">
        <v>0</v>
      </c>
      <c r="AG33" s="5">
        <v>0</v>
      </c>
      <c r="AH33" s="3">
        <v>1</v>
      </c>
      <c r="AI33" s="5">
        <v>0</v>
      </c>
      <c r="AJ33" s="3">
        <v>1</v>
      </c>
      <c r="AK33" s="5">
        <v>0</v>
      </c>
      <c r="AL33" s="5">
        <v>0</v>
      </c>
      <c r="AM33" s="5">
        <v>0</v>
      </c>
      <c r="AN33" s="3">
        <v>0</v>
      </c>
      <c r="AO33" s="3">
        <v>44</v>
      </c>
      <c r="AP33" s="5">
        <v>0</v>
      </c>
      <c r="AQ33" s="3">
        <v>1</v>
      </c>
      <c r="AR33" s="3">
        <v>2</v>
      </c>
      <c r="AS33" s="3">
        <v>0</v>
      </c>
      <c r="AT33" s="3">
        <v>0</v>
      </c>
      <c r="AU33" s="5">
        <v>0</v>
      </c>
      <c r="AV33" s="3">
        <v>0</v>
      </c>
      <c r="AW33" s="5">
        <v>0</v>
      </c>
      <c r="AX33" s="3">
        <f t="shared" si="11"/>
        <v>49</v>
      </c>
      <c r="AY33" s="3">
        <v>4</v>
      </c>
      <c r="AZ33" s="3">
        <v>3</v>
      </c>
      <c r="BA33" s="3">
        <v>0</v>
      </c>
      <c r="BB33" s="3">
        <v>8</v>
      </c>
      <c r="BC33" s="3">
        <v>0</v>
      </c>
      <c r="BD33" s="3">
        <v>23</v>
      </c>
      <c r="BE33" s="3">
        <v>4</v>
      </c>
      <c r="BF33" s="3">
        <v>1</v>
      </c>
      <c r="BG33" s="3">
        <v>1</v>
      </c>
      <c r="BH33" s="3">
        <v>1</v>
      </c>
      <c r="BI33" s="3">
        <v>1</v>
      </c>
      <c r="BJ33" s="3">
        <f t="shared" si="6"/>
        <v>46</v>
      </c>
      <c r="BK33" s="3">
        <v>1</v>
      </c>
      <c r="BL33" s="3">
        <v>14</v>
      </c>
      <c r="BM33" s="3">
        <v>60</v>
      </c>
      <c r="BN33" s="3">
        <v>0</v>
      </c>
      <c r="BO33" s="3">
        <v>0</v>
      </c>
      <c r="BP33" s="3">
        <v>1</v>
      </c>
      <c r="BQ33" s="3">
        <v>0</v>
      </c>
      <c r="BR33" s="3">
        <v>55</v>
      </c>
      <c r="BS33" s="3">
        <v>0</v>
      </c>
      <c r="BT33" s="3">
        <v>0</v>
      </c>
      <c r="BU33" s="3">
        <v>2</v>
      </c>
      <c r="BV33" s="3">
        <v>1</v>
      </c>
      <c r="BW33" s="3">
        <v>0</v>
      </c>
      <c r="BX33" s="3">
        <v>1</v>
      </c>
      <c r="BY33" s="3">
        <v>2</v>
      </c>
      <c r="BZ33" s="3">
        <v>0</v>
      </c>
      <c r="CA33" s="3">
        <v>0</v>
      </c>
      <c r="CB33" s="3">
        <f t="shared" si="7"/>
        <v>137</v>
      </c>
      <c r="CC33" s="3">
        <v>8</v>
      </c>
      <c r="CD33" s="3">
        <v>17</v>
      </c>
      <c r="CE33" s="3">
        <v>1</v>
      </c>
      <c r="CF33" s="3">
        <v>4</v>
      </c>
      <c r="CG33" s="3">
        <v>2</v>
      </c>
      <c r="CH33" s="3">
        <v>0</v>
      </c>
      <c r="CI33" s="3">
        <v>0</v>
      </c>
      <c r="CJ33" s="3">
        <v>2</v>
      </c>
      <c r="CK33" s="3">
        <v>0</v>
      </c>
      <c r="CL33" s="3">
        <v>0</v>
      </c>
      <c r="CM33" s="3">
        <f t="shared" si="8"/>
        <v>34</v>
      </c>
      <c r="CN33" s="3">
        <v>10</v>
      </c>
      <c r="CO33" s="3">
        <v>0</v>
      </c>
      <c r="CP33" s="3">
        <v>483</v>
      </c>
      <c r="CQ33" s="3">
        <f t="shared" si="1"/>
        <v>493</v>
      </c>
      <c r="CR33" s="3">
        <v>1</v>
      </c>
      <c r="CS33" s="3">
        <v>1</v>
      </c>
      <c r="CT33" s="3">
        <v>1</v>
      </c>
      <c r="CU33" s="3">
        <v>1</v>
      </c>
      <c r="CV33" s="3">
        <v>1</v>
      </c>
      <c r="CW33" s="3">
        <v>1</v>
      </c>
      <c r="CX33" s="3">
        <f t="shared" si="14"/>
        <v>83.333333333333343</v>
      </c>
      <c r="CY33" s="10">
        <v>44317</v>
      </c>
      <c r="CZ33" s="3" t="e">
        <f t="shared" ca="1" si="13"/>
        <v>#NAME?</v>
      </c>
      <c r="DA33" s="3">
        <v>5</v>
      </c>
      <c r="DB33" s="6">
        <v>45181</v>
      </c>
      <c r="DC33" s="3">
        <v>10</v>
      </c>
      <c r="DD33" s="3">
        <v>7</v>
      </c>
    </row>
    <row r="34" spans="1:108" ht="15" customHeight="1">
      <c r="A34" s="2">
        <f t="shared" si="4"/>
        <v>33</v>
      </c>
      <c r="B34" s="3">
        <v>2</v>
      </c>
      <c r="C34" s="4">
        <v>4.0046296296296297E-3</v>
      </c>
      <c r="D34" s="3">
        <v>6.49</v>
      </c>
      <c r="E34" s="3">
        <v>36.43</v>
      </c>
      <c r="F34" s="3">
        <v>0</v>
      </c>
      <c r="G34" s="3">
        <v>0</v>
      </c>
      <c r="H34" s="3">
        <v>0</v>
      </c>
      <c r="I34" s="3">
        <v>1</v>
      </c>
      <c r="J34" s="3">
        <v>3</v>
      </c>
      <c r="K34" s="3">
        <v>0</v>
      </c>
      <c r="L34" s="3">
        <v>1</v>
      </c>
      <c r="M34" s="3">
        <v>0</v>
      </c>
      <c r="N34" s="3">
        <v>0</v>
      </c>
      <c r="O34" s="3">
        <v>0</v>
      </c>
      <c r="P34" s="3">
        <v>0</v>
      </c>
      <c r="Q34" s="3">
        <v>1</v>
      </c>
      <c r="R34" s="3">
        <v>0</v>
      </c>
      <c r="S34" s="3">
        <v>0</v>
      </c>
      <c r="T34" s="3">
        <f t="shared" si="0"/>
        <v>6</v>
      </c>
      <c r="U34" s="3">
        <v>7</v>
      </c>
      <c r="V34" s="3">
        <v>12</v>
      </c>
      <c r="W34" s="5">
        <v>0</v>
      </c>
      <c r="X34" s="5">
        <v>0</v>
      </c>
      <c r="Y34" s="5">
        <v>0</v>
      </c>
      <c r="Z34" s="5">
        <v>0</v>
      </c>
      <c r="AA34" s="3">
        <v>0</v>
      </c>
      <c r="AB34" s="3">
        <v>1</v>
      </c>
      <c r="AC34" s="3">
        <v>0</v>
      </c>
      <c r="AD34" s="3">
        <v>46</v>
      </c>
      <c r="AE34" s="5">
        <v>0</v>
      </c>
      <c r="AF34" s="5">
        <v>0</v>
      </c>
      <c r="AG34" s="5">
        <v>0</v>
      </c>
      <c r="AH34" s="3">
        <v>3</v>
      </c>
      <c r="AI34" s="5">
        <v>0</v>
      </c>
      <c r="AJ34" s="5">
        <v>0</v>
      </c>
      <c r="AK34" s="5">
        <v>0</v>
      </c>
      <c r="AL34" s="3">
        <v>16</v>
      </c>
      <c r="AM34" s="5">
        <v>0</v>
      </c>
      <c r="AN34" s="3">
        <v>0</v>
      </c>
      <c r="AO34" s="3">
        <v>1</v>
      </c>
      <c r="AP34" s="5">
        <v>0</v>
      </c>
      <c r="AQ34" s="3">
        <v>4</v>
      </c>
      <c r="AR34" s="3">
        <v>0</v>
      </c>
      <c r="AS34" s="3">
        <v>0</v>
      </c>
      <c r="AT34" s="3">
        <v>0</v>
      </c>
      <c r="AU34" s="5">
        <v>0</v>
      </c>
      <c r="AV34" s="3">
        <v>0</v>
      </c>
      <c r="AW34" s="5">
        <v>0</v>
      </c>
      <c r="AX34" s="3">
        <f t="shared" si="11"/>
        <v>83</v>
      </c>
      <c r="AY34" s="3">
        <v>5</v>
      </c>
      <c r="AZ34" s="3">
        <v>4</v>
      </c>
      <c r="BA34" s="3">
        <v>0</v>
      </c>
      <c r="BB34" s="3">
        <v>4</v>
      </c>
      <c r="BC34" s="3">
        <v>0</v>
      </c>
      <c r="BD34" s="3">
        <v>0</v>
      </c>
      <c r="BE34" s="3">
        <v>3</v>
      </c>
      <c r="BF34" s="3">
        <v>0</v>
      </c>
      <c r="BG34" s="3">
        <v>1</v>
      </c>
      <c r="BH34" s="3">
        <v>1</v>
      </c>
      <c r="BI34" s="3">
        <v>1</v>
      </c>
      <c r="BJ34" s="3">
        <f t="shared" si="6"/>
        <v>19</v>
      </c>
      <c r="BK34" s="3">
        <v>2</v>
      </c>
      <c r="BL34" s="3">
        <v>16</v>
      </c>
      <c r="BM34" s="3">
        <v>8</v>
      </c>
      <c r="BN34" s="3">
        <v>0</v>
      </c>
      <c r="BO34" s="3">
        <v>0</v>
      </c>
      <c r="BP34" s="3">
        <v>0</v>
      </c>
      <c r="BQ34" s="3">
        <v>0</v>
      </c>
      <c r="BR34" s="3">
        <v>23</v>
      </c>
      <c r="BS34" s="3">
        <v>0</v>
      </c>
      <c r="BT34" s="3">
        <v>0</v>
      </c>
      <c r="BU34" s="3">
        <v>1</v>
      </c>
      <c r="BV34" s="3">
        <v>3</v>
      </c>
      <c r="BW34" s="3">
        <v>0</v>
      </c>
      <c r="BX34" s="3">
        <v>0</v>
      </c>
      <c r="BY34" s="3">
        <v>1</v>
      </c>
      <c r="BZ34" s="3">
        <v>0</v>
      </c>
      <c r="CA34" s="3">
        <v>0</v>
      </c>
      <c r="CB34" s="3">
        <f t="shared" si="7"/>
        <v>54</v>
      </c>
      <c r="CC34" s="3">
        <v>1</v>
      </c>
      <c r="CD34" s="3">
        <v>6</v>
      </c>
      <c r="CE34" s="3">
        <v>1</v>
      </c>
      <c r="CF34" s="3">
        <v>20</v>
      </c>
      <c r="CG34" s="3">
        <v>1</v>
      </c>
      <c r="CH34" s="3">
        <v>0</v>
      </c>
      <c r="CI34" s="3">
        <v>3</v>
      </c>
      <c r="CJ34" s="3">
        <v>40</v>
      </c>
      <c r="CK34" s="3">
        <v>0</v>
      </c>
      <c r="CL34" s="3">
        <v>0</v>
      </c>
      <c r="CM34" s="3">
        <f t="shared" si="8"/>
        <v>72</v>
      </c>
      <c r="CN34" s="3">
        <v>40</v>
      </c>
      <c r="CO34" s="3">
        <v>6</v>
      </c>
      <c r="CP34" s="3">
        <v>384</v>
      </c>
      <c r="CQ34" s="3">
        <f t="shared" si="1"/>
        <v>430</v>
      </c>
      <c r="CR34" s="3">
        <v>1</v>
      </c>
      <c r="CS34" s="3">
        <v>1</v>
      </c>
      <c r="CT34" s="3">
        <v>1</v>
      </c>
      <c r="CU34" s="3">
        <v>0</v>
      </c>
      <c r="CV34" s="3">
        <v>1</v>
      </c>
      <c r="CW34" s="3">
        <v>0</v>
      </c>
      <c r="CX34" s="3">
        <f t="shared" si="14"/>
        <v>66.666666666666657</v>
      </c>
      <c r="CY34" s="10">
        <v>44562</v>
      </c>
      <c r="CZ34" s="3" t="e">
        <f t="shared" ca="1" si="13"/>
        <v>#NAME?</v>
      </c>
      <c r="DA34" s="3">
        <v>4</v>
      </c>
      <c r="DB34" s="6">
        <v>45103</v>
      </c>
      <c r="DC34" s="3">
        <v>1</v>
      </c>
      <c r="DD34" s="3">
        <v>7</v>
      </c>
    </row>
    <row r="35" spans="1:108" ht="15" customHeight="1">
      <c r="A35" s="2">
        <f t="shared" si="4"/>
        <v>34</v>
      </c>
      <c r="B35" s="3">
        <v>2</v>
      </c>
      <c r="C35" s="4">
        <v>3.7037037037037038E-3</v>
      </c>
      <c r="D35" s="3">
        <v>6.15</v>
      </c>
      <c r="E35" s="3">
        <v>34.909999999999997</v>
      </c>
      <c r="F35" s="3">
        <v>0</v>
      </c>
      <c r="G35" s="3">
        <v>0</v>
      </c>
      <c r="H35" s="3">
        <v>0</v>
      </c>
      <c r="I35" s="3">
        <v>0</v>
      </c>
      <c r="J35" s="3">
        <v>0</v>
      </c>
      <c r="K35" s="3">
        <v>3</v>
      </c>
      <c r="L35" s="3">
        <v>0</v>
      </c>
      <c r="M35" s="3">
        <v>0</v>
      </c>
      <c r="N35" s="3">
        <v>0</v>
      </c>
      <c r="O35" s="3">
        <v>1</v>
      </c>
      <c r="P35" s="3">
        <v>0</v>
      </c>
      <c r="Q35" s="3">
        <v>0</v>
      </c>
      <c r="R35" s="3">
        <v>0</v>
      </c>
      <c r="S35" s="3">
        <v>2</v>
      </c>
      <c r="T35" s="3">
        <f t="shared" si="0"/>
        <v>6</v>
      </c>
      <c r="U35" s="3">
        <v>0</v>
      </c>
      <c r="V35" s="3">
        <v>2</v>
      </c>
      <c r="W35" s="5">
        <v>0</v>
      </c>
      <c r="X35" s="5">
        <v>0</v>
      </c>
      <c r="Y35" s="5">
        <v>0</v>
      </c>
      <c r="Z35" s="5">
        <v>0</v>
      </c>
      <c r="AA35" s="3">
        <v>0</v>
      </c>
      <c r="AB35" s="5">
        <v>0</v>
      </c>
      <c r="AC35" s="3">
        <v>0</v>
      </c>
      <c r="AD35" s="5">
        <v>0</v>
      </c>
      <c r="AE35" s="5">
        <v>0</v>
      </c>
      <c r="AF35" s="5">
        <v>0</v>
      </c>
      <c r="AG35" s="5">
        <v>0</v>
      </c>
      <c r="AH35" s="5">
        <v>0</v>
      </c>
      <c r="AI35" s="5">
        <v>0</v>
      </c>
      <c r="AJ35" s="3">
        <v>5</v>
      </c>
      <c r="AK35" s="5">
        <v>0</v>
      </c>
      <c r="AL35" s="5">
        <v>0</v>
      </c>
      <c r="AM35" s="3">
        <v>3</v>
      </c>
      <c r="AN35" s="3">
        <v>0</v>
      </c>
      <c r="AO35" s="5">
        <v>0</v>
      </c>
      <c r="AP35" s="5">
        <v>0</v>
      </c>
      <c r="AQ35" s="3">
        <v>1</v>
      </c>
      <c r="AR35" s="3">
        <v>0</v>
      </c>
      <c r="AS35" s="3">
        <v>0</v>
      </c>
      <c r="AT35" s="3">
        <v>0</v>
      </c>
      <c r="AU35" s="5">
        <v>0</v>
      </c>
      <c r="AV35" s="3">
        <v>0</v>
      </c>
      <c r="AW35" s="5">
        <v>0</v>
      </c>
      <c r="AX35" s="3">
        <f t="shared" si="11"/>
        <v>11</v>
      </c>
      <c r="AY35" s="3">
        <v>3</v>
      </c>
      <c r="AZ35" s="3">
        <v>16</v>
      </c>
      <c r="BA35" s="3">
        <v>0</v>
      </c>
      <c r="BB35" s="3">
        <v>5</v>
      </c>
      <c r="BC35" s="3">
        <v>0</v>
      </c>
      <c r="BD35" s="3">
        <v>0</v>
      </c>
      <c r="BE35" s="3">
        <v>1</v>
      </c>
      <c r="BF35" s="3">
        <v>0</v>
      </c>
      <c r="BG35" s="3">
        <v>1</v>
      </c>
      <c r="BH35" s="3">
        <v>1</v>
      </c>
      <c r="BI35" s="3">
        <v>1</v>
      </c>
      <c r="BJ35" s="3">
        <f t="shared" si="6"/>
        <v>28</v>
      </c>
      <c r="BK35" s="3">
        <v>2</v>
      </c>
      <c r="BL35" s="3">
        <v>14</v>
      </c>
      <c r="BM35" s="3">
        <v>3</v>
      </c>
      <c r="BN35" s="3">
        <v>33</v>
      </c>
      <c r="BO35" s="3">
        <v>3</v>
      </c>
      <c r="BP35" s="3">
        <v>0</v>
      </c>
      <c r="BQ35" s="3">
        <v>0</v>
      </c>
      <c r="BR35" s="3">
        <v>30</v>
      </c>
      <c r="BS35" s="3">
        <v>0</v>
      </c>
      <c r="BT35" s="3">
        <v>3</v>
      </c>
      <c r="BU35" s="3">
        <v>0</v>
      </c>
      <c r="BV35" s="3">
        <v>2</v>
      </c>
      <c r="BW35" s="3">
        <v>0</v>
      </c>
      <c r="BX35" s="3">
        <v>1</v>
      </c>
      <c r="BY35" s="3">
        <v>1</v>
      </c>
      <c r="BZ35" s="3">
        <v>0</v>
      </c>
      <c r="CA35" s="3">
        <v>1</v>
      </c>
      <c r="CB35" s="3">
        <f t="shared" si="7"/>
        <v>93</v>
      </c>
      <c r="CC35" s="3">
        <v>119</v>
      </c>
      <c r="CD35" s="3">
        <v>28</v>
      </c>
      <c r="CE35" s="3">
        <v>1</v>
      </c>
      <c r="CF35" s="3">
        <v>20</v>
      </c>
      <c r="CG35" s="3">
        <v>4</v>
      </c>
      <c r="CH35" s="3">
        <v>0</v>
      </c>
      <c r="CI35" s="3">
        <v>0</v>
      </c>
      <c r="CJ35" s="3">
        <v>35</v>
      </c>
      <c r="CK35" s="3">
        <v>7</v>
      </c>
      <c r="CL35" s="3">
        <v>7</v>
      </c>
      <c r="CM35" s="3">
        <f t="shared" si="8"/>
        <v>221</v>
      </c>
      <c r="CN35" s="3">
        <v>48</v>
      </c>
      <c r="CO35" s="3">
        <v>0</v>
      </c>
      <c r="CP35" s="3">
        <v>454</v>
      </c>
      <c r="CQ35" s="3">
        <f t="shared" si="1"/>
        <v>502</v>
      </c>
      <c r="CR35" s="3">
        <v>1</v>
      </c>
      <c r="CS35" s="3">
        <v>1</v>
      </c>
      <c r="CT35" s="3">
        <v>1</v>
      </c>
      <c r="CU35" s="3">
        <v>1</v>
      </c>
      <c r="CV35" s="3">
        <v>1</v>
      </c>
      <c r="CW35" s="3">
        <v>1</v>
      </c>
      <c r="CX35" s="3">
        <f t="shared" si="14"/>
        <v>83.333333333333343</v>
      </c>
      <c r="CY35" s="10">
        <v>44866</v>
      </c>
      <c r="CZ35" s="3" t="e">
        <f t="shared" ca="1" si="13"/>
        <v>#NAME?</v>
      </c>
      <c r="DA35" s="3">
        <v>3</v>
      </c>
      <c r="DB35" s="6">
        <v>44888</v>
      </c>
      <c r="DC35" s="3">
        <v>10</v>
      </c>
      <c r="DD35" s="3">
        <v>7</v>
      </c>
    </row>
    <row r="36" spans="1:108" ht="15" customHeight="1">
      <c r="A36" s="2">
        <f t="shared" si="4"/>
        <v>35</v>
      </c>
      <c r="B36" s="3">
        <v>2</v>
      </c>
      <c r="C36" s="4">
        <v>2.7430555555555554E-3</v>
      </c>
      <c r="D36" s="3">
        <v>4.46</v>
      </c>
      <c r="E36" s="3">
        <v>38.270000000000003</v>
      </c>
      <c r="F36" s="3">
        <v>0</v>
      </c>
      <c r="G36" s="3">
        <v>0</v>
      </c>
      <c r="H36" s="3">
        <v>0</v>
      </c>
      <c r="I36" s="3">
        <v>1</v>
      </c>
      <c r="J36" s="3">
        <v>4</v>
      </c>
      <c r="K36" s="3">
        <v>0</v>
      </c>
      <c r="L36" s="3">
        <v>0</v>
      </c>
      <c r="M36" s="3">
        <v>0</v>
      </c>
      <c r="N36" s="3">
        <v>0</v>
      </c>
      <c r="O36" s="3">
        <v>0</v>
      </c>
      <c r="P36" s="3">
        <v>0</v>
      </c>
      <c r="Q36" s="3">
        <v>0</v>
      </c>
      <c r="R36" s="3">
        <v>0</v>
      </c>
      <c r="S36" s="3">
        <v>0</v>
      </c>
      <c r="T36" s="3">
        <f t="shared" si="0"/>
        <v>5</v>
      </c>
      <c r="U36" s="3">
        <v>5</v>
      </c>
      <c r="V36" s="3">
        <v>0</v>
      </c>
      <c r="W36" s="5">
        <v>0</v>
      </c>
      <c r="X36" s="3">
        <v>1</v>
      </c>
      <c r="Y36" s="5">
        <v>0</v>
      </c>
      <c r="Z36" s="3">
        <v>1</v>
      </c>
      <c r="AA36" s="3">
        <v>1</v>
      </c>
      <c r="AB36" s="3">
        <v>9</v>
      </c>
      <c r="AC36" s="3">
        <v>0</v>
      </c>
      <c r="AD36" s="5">
        <v>1</v>
      </c>
      <c r="AE36" s="5">
        <v>0</v>
      </c>
      <c r="AF36" s="3">
        <v>1</v>
      </c>
      <c r="AG36" s="5">
        <v>0</v>
      </c>
      <c r="AH36" s="5">
        <v>0</v>
      </c>
      <c r="AI36" s="3">
        <v>1</v>
      </c>
      <c r="AJ36" s="5">
        <v>0</v>
      </c>
      <c r="AK36" s="5">
        <v>0</v>
      </c>
      <c r="AL36" s="5">
        <v>0</v>
      </c>
      <c r="AM36" s="5">
        <v>0</v>
      </c>
      <c r="AN36" s="3">
        <v>0</v>
      </c>
      <c r="AO36" s="3">
        <v>6</v>
      </c>
      <c r="AP36" s="5">
        <v>0</v>
      </c>
      <c r="AQ36" s="3">
        <v>5</v>
      </c>
      <c r="AR36" s="3">
        <v>0</v>
      </c>
      <c r="AS36" s="3">
        <v>0</v>
      </c>
      <c r="AT36" s="3">
        <v>0</v>
      </c>
      <c r="AU36" s="5">
        <v>0</v>
      </c>
      <c r="AV36" s="3">
        <v>0</v>
      </c>
      <c r="AW36" s="5">
        <v>0</v>
      </c>
      <c r="AX36" s="3">
        <f t="shared" si="11"/>
        <v>26</v>
      </c>
      <c r="AY36" s="3">
        <v>13</v>
      </c>
      <c r="AZ36" s="3">
        <v>2</v>
      </c>
      <c r="BA36" s="3">
        <v>1</v>
      </c>
      <c r="BB36" s="3">
        <v>11</v>
      </c>
      <c r="BC36" s="3">
        <v>0</v>
      </c>
      <c r="BD36" s="3">
        <v>0</v>
      </c>
      <c r="BE36" s="3">
        <v>9</v>
      </c>
      <c r="BF36" s="3">
        <v>1</v>
      </c>
      <c r="BG36" s="3">
        <v>0</v>
      </c>
      <c r="BH36" s="3">
        <v>0</v>
      </c>
      <c r="BI36" s="3">
        <v>2</v>
      </c>
      <c r="BJ36" s="3">
        <f t="shared" si="6"/>
        <v>39</v>
      </c>
      <c r="BK36" s="3">
        <v>1</v>
      </c>
      <c r="BL36" s="3">
        <v>27</v>
      </c>
      <c r="BM36" s="3">
        <v>10</v>
      </c>
      <c r="BN36" s="3">
        <v>6</v>
      </c>
      <c r="BO36" s="3">
        <v>0</v>
      </c>
      <c r="BP36" s="3">
        <v>0</v>
      </c>
      <c r="BQ36" s="3">
        <v>0</v>
      </c>
      <c r="BR36" s="3">
        <v>12</v>
      </c>
      <c r="BS36" s="3">
        <v>0</v>
      </c>
      <c r="BT36" s="3">
        <v>8</v>
      </c>
      <c r="BU36" s="3">
        <v>1</v>
      </c>
      <c r="BV36" s="3">
        <v>2</v>
      </c>
      <c r="BW36" s="3">
        <v>0</v>
      </c>
      <c r="BX36" s="3">
        <v>1</v>
      </c>
      <c r="BY36" s="3">
        <v>1</v>
      </c>
      <c r="BZ36" s="3">
        <v>0</v>
      </c>
      <c r="CA36" s="3">
        <v>2</v>
      </c>
      <c r="CB36" s="3">
        <f t="shared" si="7"/>
        <v>71</v>
      </c>
      <c r="CC36" s="3">
        <v>49</v>
      </c>
      <c r="CD36" s="3">
        <v>32</v>
      </c>
      <c r="CE36" s="3">
        <v>3</v>
      </c>
      <c r="CF36" s="3">
        <v>42</v>
      </c>
      <c r="CG36" s="3">
        <v>4</v>
      </c>
      <c r="CH36" s="3">
        <v>0</v>
      </c>
      <c r="CI36" s="3">
        <v>0</v>
      </c>
      <c r="CJ36" s="3">
        <v>17</v>
      </c>
      <c r="CK36" s="3">
        <v>1</v>
      </c>
      <c r="CL36" s="3">
        <v>1</v>
      </c>
      <c r="CM36" s="3">
        <f t="shared" si="8"/>
        <v>149</v>
      </c>
      <c r="CN36" s="3">
        <v>8</v>
      </c>
      <c r="CO36" s="3">
        <v>0</v>
      </c>
      <c r="CP36" s="3">
        <v>323</v>
      </c>
      <c r="CQ36" s="3">
        <f t="shared" si="1"/>
        <v>331</v>
      </c>
      <c r="CR36" s="3">
        <v>1</v>
      </c>
      <c r="CS36" s="3">
        <v>1</v>
      </c>
      <c r="CT36" s="3">
        <v>1</v>
      </c>
      <c r="CU36" s="3">
        <v>1</v>
      </c>
      <c r="CV36" s="3">
        <v>1</v>
      </c>
      <c r="CW36" s="3">
        <v>2</v>
      </c>
      <c r="CX36" s="3">
        <f>(SUM(CR36:CV36)-1)/6*100</f>
        <v>66.666666666666657</v>
      </c>
      <c r="CY36" s="10">
        <v>44805</v>
      </c>
      <c r="CZ36" s="3" t="e">
        <f t="shared" ca="1" si="13"/>
        <v>#NAME?</v>
      </c>
      <c r="DA36" s="3">
        <v>3</v>
      </c>
      <c r="DB36" s="6">
        <v>44812</v>
      </c>
      <c r="DC36" s="3">
        <v>13</v>
      </c>
      <c r="DD36" s="3">
        <v>7</v>
      </c>
    </row>
    <row r="37" spans="1:108" ht="15" customHeight="1">
      <c r="A37" s="2">
        <f t="shared" si="4"/>
        <v>36</v>
      </c>
      <c r="B37" s="3">
        <v>2</v>
      </c>
      <c r="C37" s="4">
        <v>3.2060185185185186E-3</v>
      </c>
      <c r="D37" s="3">
        <v>5.28</v>
      </c>
      <c r="E37" s="3">
        <v>39.119999999999997</v>
      </c>
      <c r="F37" s="3">
        <v>0</v>
      </c>
      <c r="G37" s="3">
        <v>0</v>
      </c>
      <c r="H37" s="3">
        <v>0</v>
      </c>
      <c r="I37" s="3">
        <v>0</v>
      </c>
      <c r="J37" s="3">
        <v>0</v>
      </c>
      <c r="K37" s="3">
        <v>0</v>
      </c>
      <c r="L37" s="3">
        <v>0</v>
      </c>
      <c r="M37" s="3">
        <v>0</v>
      </c>
      <c r="N37" s="3">
        <v>0</v>
      </c>
      <c r="O37" s="3">
        <v>1</v>
      </c>
      <c r="P37" s="3">
        <v>0</v>
      </c>
      <c r="Q37" s="3">
        <v>0</v>
      </c>
      <c r="R37" s="3">
        <v>0</v>
      </c>
      <c r="S37" s="3">
        <v>0</v>
      </c>
      <c r="T37" s="3">
        <f t="shared" si="0"/>
        <v>1</v>
      </c>
      <c r="U37" s="3">
        <v>2</v>
      </c>
      <c r="V37" s="3">
        <v>0</v>
      </c>
      <c r="W37" s="5">
        <v>0</v>
      </c>
      <c r="X37" s="3">
        <v>3</v>
      </c>
      <c r="Y37" s="5">
        <v>0</v>
      </c>
      <c r="Z37" s="5">
        <v>0</v>
      </c>
      <c r="AA37" s="5">
        <v>0</v>
      </c>
      <c r="AB37" s="3">
        <v>0</v>
      </c>
      <c r="AC37" s="3">
        <v>0</v>
      </c>
      <c r="AD37" s="5">
        <v>0</v>
      </c>
      <c r="AE37" s="3">
        <v>3</v>
      </c>
      <c r="AF37" s="5">
        <v>0</v>
      </c>
      <c r="AG37" s="5">
        <v>0</v>
      </c>
      <c r="AH37" s="5">
        <v>0</v>
      </c>
      <c r="AI37" s="5">
        <v>0</v>
      </c>
      <c r="AJ37" s="5">
        <v>0</v>
      </c>
      <c r="AK37" s="3">
        <v>1</v>
      </c>
      <c r="AL37" s="5">
        <v>0</v>
      </c>
      <c r="AM37" s="5">
        <v>0</v>
      </c>
      <c r="AN37" s="3">
        <v>0</v>
      </c>
      <c r="AO37" s="5">
        <v>0</v>
      </c>
      <c r="AP37" s="5">
        <v>0</v>
      </c>
      <c r="AQ37" s="3">
        <v>1</v>
      </c>
      <c r="AR37" s="3">
        <v>0</v>
      </c>
      <c r="AS37" s="3">
        <v>0</v>
      </c>
      <c r="AT37" s="3">
        <v>0</v>
      </c>
      <c r="AU37" s="5">
        <v>0</v>
      </c>
      <c r="AV37" s="3">
        <v>0</v>
      </c>
      <c r="AW37" s="5">
        <v>0</v>
      </c>
      <c r="AX37" s="3">
        <f t="shared" si="11"/>
        <v>8</v>
      </c>
      <c r="AY37" s="3">
        <v>4</v>
      </c>
      <c r="AZ37" s="3">
        <v>1</v>
      </c>
      <c r="BA37" s="3">
        <v>0</v>
      </c>
      <c r="BB37" s="3">
        <v>2</v>
      </c>
      <c r="BC37" s="3">
        <v>0</v>
      </c>
      <c r="BD37" s="3">
        <v>0</v>
      </c>
      <c r="BE37" s="3">
        <v>0</v>
      </c>
      <c r="BF37" s="3">
        <v>0</v>
      </c>
      <c r="BG37" s="3">
        <v>1</v>
      </c>
      <c r="BH37" s="3">
        <v>1</v>
      </c>
      <c r="BI37" s="3">
        <v>1</v>
      </c>
      <c r="BJ37" s="3">
        <f t="shared" si="6"/>
        <v>10</v>
      </c>
      <c r="BK37" s="3">
        <v>1</v>
      </c>
      <c r="BL37" s="3">
        <v>12</v>
      </c>
      <c r="BM37" s="3">
        <v>0</v>
      </c>
      <c r="BN37" s="3">
        <v>0</v>
      </c>
      <c r="BO37" s="3">
        <v>0</v>
      </c>
      <c r="BP37" s="3">
        <v>0</v>
      </c>
      <c r="BQ37" s="3">
        <v>0</v>
      </c>
      <c r="BR37" s="3">
        <v>7</v>
      </c>
      <c r="BS37" s="3">
        <v>0</v>
      </c>
      <c r="BT37" s="3">
        <v>0</v>
      </c>
      <c r="BU37" s="3">
        <v>0</v>
      </c>
      <c r="BV37" s="3">
        <v>2</v>
      </c>
      <c r="BW37" s="3">
        <v>0</v>
      </c>
      <c r="BX37" s="3">
        <v>1</v>
      </c>
      <c r="BY37" s="3">
        <v>1</v>
      </c>
      <c r="BZ37" s="3">
        <v>0</v>
      </c>
      <c r="CA37" s="3">
        <v>0</v>
      </c>
      <c r="CB37" s="3">
        <f t="shared" si="7"/>
        <v>24</v>
      </c>
      <c r="CC37" s="3">
        <v>21</v>
      </c>
      <c r="CD37" s="3">
        <v>21</v>
      </c>
      <c r="CE37" s="3">
        <v>0</v>
      </c>
      <c r="CF37" s="3">
        <v>1</v>
      </c>
      <c r="CG37" s="3">
        <v>0</v>
      </c>
      <c r="CH37" s="3">
        <v>0</v>
      </c>
      <c r="CI37" s="3">
        <v>0</v>
      </c>
      <c r="CJ37" s="3">
        <v>19</v>
      </c>
      <c r="CK37" s="3">
        <v>1</v>
      </c>
      <c r="CL37" s="3">
        <v>0</v>
      </c>
      <c r="CM37" s="3">
        <f t="shared" si="8"/>
        <v>63</v>
      </c>
      <c r="CN37" s="3">
        <v>2</v>
      </c>
      <c r="CO37" s="3">
        <v>0</v>
      </c>
      <c r="CP37" s="3">
        <v>9</v>
      </c>
      <c r="CQ37" s="3">
        <f t="shared" si="1"/>
        <v>11</v>
      </c>
      <c r="CR37" s="3">
        <v>1</v>
      </c>
      <c r="CS37" s="3">
        <v>1</v>
      </c>
      <c r="CT37" s="3">
        <v>1</v>
      </c>
      <c r="CU37" s="3">
        <v>1</v>
      </c>
      <c r="CV37" s="3">
        <v>1</v>
      </c>
      <c r="CW37" s="3">
        <v>0</v>
      </c>
      <c r="CX37" s="3">
        <f t="shared" ref="CX37:CX41" si="15">SUM(CR37:CV37)/6*100</f>
        <v>83.333333333333343</v>
      </c>
      <c r="CY37" s="10">
        <v>44013</v>
      </c>
      <c r="CZ37" s="3" t="e">
        <f t="shared" ca="1" si="13"/>
        <v>#NAME?</v>
      </c>
      <c r="DA37" s="3">
        <v>5</v>
      </c>
      <c r="DB37" s="6">
        <v>44749</v>
      </c>
      <c r="DC37" s="3">
        <v>13</v>
      </c>
      <c r="DD37" s="3">
        <v>7</v>
      </c>
    </row>
    <row r="38" spans="1:108" ht="15" customHeight="1">
      <c r="A38" s="2">
        <f t="shared" si="4"/>
        <v>37</v>
      </c>
      <c r="B38" s="3">
        <v>2</v>
      </c>
      <c r="C38" s="4">
        <v>4.1319444444444442E-3</v>
      </c>
      <c r="D38" s="3">
        <v>6.29</v>
      </c>
      <c r="E38" s="3">
        <v>30.11</v>
      </c>
      <c r="F38" s="3">
        <v>0</v>
      </c>
      <c r="G38" s="3">
        <v>0</v>
      </c>
      <c r="H38" s="3">
        <v>0</v>
      </c>
      <c r="I38" s="3">
        <v>1</v>
      </c>
      <c r="J38" s="3">
        <v>0</v>
      </c>
      <c r="K38" s="3">
        <v>7</v>
      </c>
      <c r="L38" s="3">
        <v>0</v>
      </c>
      <c r="M38" s="3">
        <v>0</v>
      </c>
      <c r="N38" s="3">
        <v>0</v>
      </c>
      <c r="O38" s="3">
        <v>0</v>
      </c>
      <c r="P38" s="3">
        <v>0</v>
      </c>
      <c r="Q38" s="3">
        <v>1</v>
      </c>
      <c r="R38" s="3">
        <v>0</v>
      </c>
      <c r="S38" s="3">
        <v>5</v>
      </c>
      <c r="T38" s="3">
        <f t="shared" si="0"/>
        <v>14</v>
      </c>
      <c r="U38" s="3">
        <v>12</v>
      </c>
      <c r="V38" s="3">
        <v>5</v>
      </c>
      <c r="W38" s="5">
        <v>0</v>
      </c>
      <c r="X38" s="5">
        <v>0</v>
      </c>
      <c r="Y38" s="5">
        <v>0</v>
      </c>
      <c r="Z38" s="5">
        <v>6</v>
      </c>
      <c r="AA38" s="5">
        <v>0</v>
      </c>
      <c r="AB38" s="3">
        <v>0</v>
      </c>
      <c r="AC38" s="3">
        <v>0</v>
      </c>
      <c r="AD38" s="5">
        <v>1</v>
      </c>
      <c r="AE38" s="3">
        <v>1</v>
      </c>
      <c r="AF38" s="3">
        <v>4</v>
      </c>
      <c r="AG38" s="5">
        <v>0</v>
      </c>
      <c r="AH38" s="3">
        <v>1</v>
      </c>
      <c r="AI38" s="5">
        <v>0</v>
      </c>
      <c r="AJ38" s="5">
        <v>0</v>
      </c>
      <c r="AK38" s="5">
        <v>0</v>
      </c>
      <c r="AL38" s="5">
        <v>0</v>
      </c>
      <c r="AM38" s="3">
        <v>14</v>
      </c>
      <c r="AN38" s="3">
        <v>0</v>
      </c>
      <c r="AO38" s="3">
        <v>39</v>
      </c>
      <c r="AP38" s="5">
        <v>0</v>
      </c>
      <c r="AQ38" s="3">
        <v>4</v>
      </c>
      <c r="AR38" s="3">
        <v>0</v>
      </c>
      <c r="AS38" s="3">
        <v>0</v>
      </c>
      <c r="AT38" s="3">
        <v>0</v>
      </c>
      <c r="AU38" s="5">
        <v>0</v>
      </c>
      <c r="AV38" s="3">
        <v>0</v>
      </c>
      <c r="AW38" s="5">
        <v>0</v>
      </c>
      <c r="AX38" s="3">
        <f t="shared" si="11"/>
        <v>75</v>
      </c>
      <c r="AY38" s="3">
        <v>2</v>
      </c>
      <c r="AZ38" s="3">
        <v>1</v>
      </c>
      <c r="BA38" s="3">
        <v>0</v>
      </c>
      <c r="BB38" s="3">
        <v>26</v>
      </c>
      <c r="BC38" s="3">
        <v>0</v>
      </c>
      <c r="BD38" s="3">
        <v>0</v>
      </c>
      <c r="BE38" s="3">
        <v>8</v>
      </c>
      <c r="BF38" s="3">
        <v>0</v>
      </c>
      <c r="BG38" s="3">
        <v>1</v>
      </c>
      <c r="BH38" s="3">
        <v>1</v>
      </c>
      <c r="BI38" s="3">
        <v>2</v>
      </c>
      <c r="BJ38" s="3">
        <f t="shared" si="6"/>
        <v>41</v>
      </c>
      <c r="BK38" s="3">
        <v>6</v>
      </c>
      <c r="BL38" s="3">
        <v>8</v>
      </c>
      <c r="BM38" s="3">
        <v>59</v>
      </c>
      <c r="BN38" s="3">
        <v>6</v>
      </c>
      <c r="BO38" s="3">
        <v>0</v>
      </c>
      <c r="BP38" s="3">
        <v>0</v>
      </c>
      <c r="BQ38" s="3">
        <v>0</v>
      </c>
      <c r="BR38" s="3">
        <v>43</v>
      </c>
      <c r="BS38" s="3">
        <v>0</v>
      </c>
      <c r="BT38" s="3">
        <v>3</v>
      </c>
      <c r="BU38" s="3">
        <v>1</v>
      </c>
      <c r="BV38" s="3">
        <v>12</v>
      </c>
      <c r="BW38" s="3">
        <v>0</v>
      </c>
      <c r="BX38" s="3">
        <v>0</v>
      </c>
      <c r="BY38" s="3">
        <v>1</v>
      </c>
      <c r="BZ38" s="3">
        <v>0</v>
      </c>
      <c r="CA38" s="3">
        <v>0</v>
      </c>
      <c r="CB38" s="3">
        <f t="shared" si="7"/>
        <v>139</v>
      </c>
      <c r="CC38" s="3">
        <v>360</v>
      </c>
      <c r="CD38" s="3">
        <v>19</v>
      </c>
      <c r="CE38" s="3">
        <v>2</v>
      </c>
      <c r="CF38" s="3">
        <v>13</v>
      </c>
      <c r="CG38" s="3">
        <v>5</v>
      </c>
      <c r="CH38" s="3">
        <v>27</v>
      </c>
      <c r="CI38" s="3">
        <v>0</v>
      </c>
      <c r="CJ38" s="3">
        <v>13</v>
      </c>
      <c r="CK38" s="3">
        <v>0</v>
      </c>
      <c r="CL38" s="3">
        <v>1</v>
      </c>
      <c r="CM38" s="3">
        <f t="shared" si="8"/>
        <v>440</v>
      </c>
      <c r="CN38" s="3">
        <v>29</v>
      </c>
      <c r="CO38" s="3">
        <v>0</v>
      </c>
      <c r="CP38" s="3">
        <v>750</v>
      </c>
      <c r="CQ38" s="3">
        <f t="shared" si="1"/>
        <v>779</v>
      </c>
      <c r="CR38" s="3">
        <v>1</v>
      </c>
      <c r="CS38" s="3">
        <v>1</v>
      </c>
      <c r="CT38" s="3">
        <v>1</v>
      </c>
      <c r="CU38" s="3">
        <v>1</v>
      </c>
      <c r="CV38" s="3">
        <v>1</v>
      </c>
      <c r="CW38" s="3">
        <v>0</v>
      </c>
      <c r="CX38" s="3">
        <f t="shared" si="15"/>
        <v>83.333333333333343</v>
      </c>
      <c r="CY38" s="10">
        <v>44742</v>
      </c>
      <c r="CZ38" s="3" t="e">
        <f t="shared" ca="1" si="13"/>
        <v>#NAME?</v>
      </c>
      <c r="DA38" s="3">
        <v>4</v>
      </c>
      <c r="DB38" s="6">
        <v>44742</v>
      </c>
      <c r="DC38" s="3">
        <v>13</v>
      </c>
      <c r="DD38" s="3">
        <v>3</v>
      </c>
    </row>
    <row r="39" spans="1:108" ht="15" customHeight="1">
      <c r="A39" s="2">
        <f t="shared" si="4"/>
        <v>38</v>
      </c>
      <c r="B39" s="3">
        <v>2</v>
      </c>
      <c r="C39" s="4">
        <v>3.8078703703703703E-3</v>
      </c>
      <c r="D39" s="3">
        <v>5.09</v>
      </c>
      <c r="E39" s="3">
        <v>41.51</v>
      </c>
      <c r="F39" s="3">
        <v>0</v>
      </c>
      <c r="G39" s="3">
        <v>0</v>
      </c>
      <c r="H39" s="3">
        <v>0</v>
      </c>
      <c r="I39" s="3">
        <v>0</v>
      </c>
      <c r="J39" s="3">
        <v>0</v>
      </c>
      <c r="K39" s="3">
        <v>0</v>
      </c>
      <c r="L39" s="3">
        <v>0</v>
      </c>
      <c r="M39" s="3">
        <v>0</v>
      </c>
      <c r="N39" s="3">
        <v>0</v>
      </c>
      <c r="O39" s="3">
        <v>0</v>
      </c>
      <c r="P39" s="3">
        <v>0</v>
      </c>
      <c r="Q39" s="3">
        <v>0</v>
      </c>
      <c r="R39" s="3">
        <v>0</v>
      </c>
      <c r="S39" s="3">
        <v>0</v>
      </c>
      <c r="T39" s="3">
        <f t="shared" si="0"/>
        <v>0</v>
      </c>
      <c r="U39" s="3">
        <v>0</v>
      </c>
      <c r="V39" s="3">
        <v>3</v>
      </c>
      <c r="W39" s="5">
        <v>0</v>
      </c>
      <c r="X39" s="5">
        <v>0</v>
      </c>
      <c r="Y39" s="5">
        <v>0</v>
      </c>
      <c r="Z39" s="5">
        <v>0</v>
      </c>
      <c r="AA39" s="5">
        <v>0</v>
      </c>
      <c r="AB39" s="3">
        <v>0</v>
      </c>
      <c r="AC39" s="3">
        <v>0</v>
      </c>
      <c r="AD39" s="5">
        <v>0</v>
      </c>
      <c r="AE39" s="5">
        <v>0</v>
      </c>
      <c r="AF39" s="3">
        <v>1</v>
      </c>
      <c r="AG39" s="5">
        <v>0</v>
      </c>
      <c r="AH39" s="3">
        <v>1</v>
      </c>
      <c r="AI39" s="5">
        <v>0</v>
      </c>
      <c r="AJ39" s="5">
        <v>0</v>
      </c>
      <c r="AK39" s="5">
        <v>0</v>
      </c>
      <c r="AL39" s="5">
        <v>0</v>
      </c>
      <c r="AM39" s="3">
        <v>1</v>
      </c>
      <c r="AN39" s="3">
        <v>0</v>
      </c>
      <c r="AO39" s="5">
        <v>0</v>
      </c>
      <c r="AP39" s="5">
        <v>0</v>
      </c>
      <c r="AQ39" s="3">
        <v>5</v>
      </c>
      <c r="AR39" s="3">
        <v>4</v>
      </c>
      <c r="AS39" s="3">
        <v>0</v>
      </c>
      <c r="AT39" s="3">
        <v>0</v>
      </c>
      <c r="AU39" s="5">
        <v>0</v>
      </c>
      <c r="AV39" s="3">
        <v>0</v>
      </c>
      <c r="AW39" s="5">
        <v>0</v>
      </c>
      <c r="AX39" s="3">
        <f t="shared" si="11"/>
        <v>15</v>
      </c>
      <c r="AY39" s="3">
        <v>18</v>
      </c>
      <c r="AZ39" s="3">
        <v>3</v>
      </c>
      <c r="BA39" s="3">
        <v>0</v>
      </c>
      <c r="BB39" s="3">
        <v>2</v>
      </c>
      <c r="BC39" s="3">
        <v>0</v>
      </c>
      <c r="BD39" s="3">
        <v>0</v>
      </c>
      <c r="BE39" s="3">
        <v>1</v>
      </c>
      <c r="BF39" s="3">
        <v>0</v>
      </c>
      <c r="BG39" s="3">
        <v>1</v>
      </c>
      <c r="BH39" s="3">
        <v>1</v>
      </c>
      <c r="BI39" s="3">
        <v>1</v>
      </c>
      <c r="BJ39" s="3">
        <f t="shared" si="6"/>
        <v>27</v>
      </c>
      <c r="BK39" s="3">
        <v>1</v>
      </c>
      <c r="BL39" s="3">
        <v>15</v>
      </c>
      <c r="BM39" s="3">
        <v>9</v>
      </c>
      <c r="BN39" s="3">
        <v>8</v>
      </c>
      <c r="BO39" s="3">
        <v>0</v>
      </c>
      <c r="BP39" s="3">
        <v>0</v>
      </c>
      <c r="BQ39" s="3">
        <v>0</v>
      </c>
      <c r="BR39" s="3">
        <v>15</v>
      </c>
      <c r="BS39" s="3">
        <v>0</v>
      </c>
      <c r="BT39" s="3">
        <v>1</v>
      </c>
      <c r="BU39" s="3">
        <v>1</v>
      </c>
      <c r="BV39" s="3">
        <v>9</v>
      </c>
      <c r="BW39" s="3">
        <v>1</v>
      </c>
      <c r="BX39" s="3">
        <v>1</v>
      </c>
      <c r="BY39" s="3">
        <v>1</v>
      </c>
      <c r="BZ39" s="3">
        <v>0</v>
      </c>
      <c r="CA39" s="3">
        <v>1</v>
      </c>
      <c r="CB39" s="3">
        <f t="shared" si="7"/>
        <v>63</v>
      </c>
      <c r="CC39" s="3">
        <v>129</v>
      </c>
      <c r="CD39" s="3">
        <v>29</v>
      </c>
      <c r="CE39" s="3">
        <v>0</v>
      </c>
      <c r="CF39" s="3">
        <v>6</v>
      </c>
      <c r="CG39" s="3">
        <v>0</v>
      </c>
      <c r="CH39" s="3">
        <v>0</v>
      </c>
      <c r="CI39" s="3">
        <v>0</v>
      </c>
      <c r="CJ39" s="3">
        <v>126</v>
      </c>
      <c r="CK39" s="3">
        <v>12</v>
      </c>
      <c r="CL39" s="3">
        <v>2</v>
      </c>
      <c r="CM39" s="3">
        <f t="shared" si="8"/>
        <v>304</v>
      </c>
      <c r="CN39" s="3">
        <v>0</v>
      </c>
      <c r="CO39" s="3">
        <v>0</v>
      </c>
      <c r="CP39" s="3">
        <v>377</v>
      </c>
      <c r="CQ39" s="3">
        <f t="shared" si="1"/>
        <v>377</v>
      </c>
      <c r="CR39" s="3">
        <v>1</v>
      </c>
      <c r="CS39" s="3">
        <v>1</v>
      </c>
      <c r="CT39" s="3">
        <v>1</v>
      </c>
      <c r="CU39" s="3">
        <v>1</v>
      </c>
      <c r="CV39" s="3">
        <v>1</v>
      </c>
      <c r="CW39" s="3">
        <v>0</v>
      </c>
      <c r="CX39" s="3">
        <f t="shared" si="15"/>
        <v>83.333333333333343</v>
      </c>
      <c r="CY39" s="10">
        <v>45136</v>
      </c>
      <c r="CZ39" s="3" t="e">
        <f t="shared" ca="1" si="13"/>
        <v>#NAME?</v>
      </c>
      <c r="DA39" s="3">
        <v>3</v>
      </c>
      <c r="DB39" s="6">
        <v>45497</v>
      </c>
      <c r="DC39" s="3">
        <v>12</v>
      </c>
      <c r="DD39" s="3">
        <v>7</v>
      </c>
    </row>
    <row r="40" spans="1:108" ht="15" customHeight="1">
      <c r="A40" s="2">
        <f t="shared" si="4"/>
        <v>39</v>
      </c>
      <c r="B40" s="3">
        <v>2</v>
      </c>
      <c r="C40" s="4">
        <v>3.1250000000000002E-3</v>
      </c>
      <c r="D40" s="3">
        <v>5.27</v>
      </c>
      <c r="E40" s="3">
        <v>42.05</v>
      </c>
      <c r="F40" s="3">
        <v>0</v>
      </c>
      <c r="G40" s="3">
        <v>0</v>
      </c>
      <c r="H40" s="3">
        <v>1</v>
      </c>
      <c r="I40" s="3">
        <v>0</v>
      </c>
      <c r="J40" s="3">
        <v>0</v>
      </c>
      <c r="K40" s="3">
        <v>0</v>
      </c>
      <c r="L40" s="3">
        <v>0</v>
      </c>
      <c r="M40" s="3">
        <v>0</v>
      </c>
      <c r="N40" s="3">
        <v>0</v>
      </c>
      <c r="O40" s="3">
        <v>0</v>
      </c>
      <c r="P40" s="3">
        <v>0</v>
      </c>
      <c r="Q40" s="3">
        <v>0</v>
      </c>
      <c r="R40" s="3">
        <v>0</v>
      </c>
      <c r="S40" s="3">
        <v>0</v>
      </c>
      <c r="T40" s="3">
        <f t="shared" si="0"/>
        <v>1</v>
      </c>
      <c r="U40" s="3">
        <v>0</v>
      </c>
      <c r="V40" s="3">
        <v>0</v>
      </c>
      <c r="W40" s="3">
        <v>1</v>
      </c>
      <c r="X40" s="5">
        <v>0</v>
      </c>
      <c r="Y40" s="5">
        <v>0</v>
      </c>
      <c r="Z40" s="5">
        <v>0</v>
      </c>
      <c r="AA40" s="5">
        <v>0</v>
      </c>
      <c r="AB40" s="3">
        <v>0</v>
      </c>
      <c r="AC40" s="3">
        <v>0</v>
      </c>
      <c r="AD40" s="5">
        <v>0</v>
      </c>
      <c r="AE40" s="5">
        <v>0</v>
      </c>
      <c r="AF40" s="5">
        <v>0</v>
      </c>
      <c r="AG40" s="5">
        <v>0</v>
      </c>
      <c r="AH40" s="5">
        <v>0</v>
      </c>
      <c r="AI40" s="5">
        <v>0</v>
      </c>
      <c r="AJ40" s="5">
        <v>0</v>
      </c>
      <c r="AK40" s="5">
        <v>0</v>
      </c>
      <c r="AL40" s="5">
        <v>0</v>
      </c>
      <c r="AM40" s="5">
        <v>0</v>
      </c>
      <c r="AN40" s="3">
        <v>0</v>
      </c>
      <c r="AO40" s="5">
        <v>0</v>
      </c>
      <c r="AP40" s="5">
        <v>0</v>
      </c>
      <c r="AQ40" s="3">
        <v>1</v>
      </c>
      <c r="AR40" s="3">
        <v>0</v>
      </c>
      <c r="AS40" s="3">
        <v>0</v>
      </c>
      <c r="AT40" s="3">
        <v>0</v>
      </c>
      <c r="AU40" s="5">
        <v>0</v>
      </c>
      <c r="AV40" s="3">
        <v>0</v>
      </c>
      <c r="AW40" s="5">
        <v>0</v>
      </c>
      <c r="AX40" s="3">
        <f t="shared" si="11"/>
        <v>2</v>
      </c>
      <c r="AY40" s="3">
        <v>0</v>
      </c>
      <c r="AZ40" s="3">
        <v>0</v>
      </c>
      <c r="BA40" s="3">
        <v>0</v>
      </c>
      <c r="BB40" s="3">
        <v>0</v>
      </c>
      <c r="BC40" s="3">
        <v>0</v>
      </c>
      <c r="BD40" s="3">
        <v>0</v>
      </c>
      <c r="BE40" s="3">
        <v>0</v>
      </c>
      <c r="BF40" s="3">
        <v>0</v>
      </c>
      <c r="BG40" s="3">
        <v>0</v>
      </c>
      <c r="BH40" s="3">
        <v>0</v>
      </c>
      <c r="BI40" s="3">
        <v>1</v>
      </c>
      <c r="BJ40" s="3">
        <f t="shared" si="6"/>
        <v>1</v>
      </c>
      <c r="BK40" s="3">
        <v>0</v>
      </c>
      <c r="BL40" s="3">
        <v>0</v>
      </c>
      <c r="BM40" s="3">
        <v>0</v>
      </c>
      <c r="BN40" s="3">
        <v>0</v>
      </c>
      <c r="BO40" s="3">
        <v>0</v>
      </c>
      <c r="BP40" s="3">
        <v>0</v>
      </c>
      <c r="BQ40" s="3">
        <v>0</v>
      </c>
      <c r="BR40" s="3">
        <v>0</v>
      </c>
      <c r="BS40" s="3">
        <v>0</v>
      </c>
      <c r="BT40" s="3">
        <v>0</v>
      </c>
      <c r="BU40" s="3">
        <v>0</v>
      </c>
      <c r="BV40" s="3">
        <v>0</v>
      </c>
      <c r="BW40" s="3">
        <v>0</v>
      </c>
      <c r="BX40" s="3">
        <v>1</v>
      </c>
      <c r="BY40" s="3">
        <v>0</v>
      </c>
      <c r="BZ40" s="3">
        <v>0</v>
      </c>
      <c r="CA40" s="3">
        <v>0</v>
      </c>
      <c r="CB40" s="3">
        <f t="shared" si="7"/>
        <v>1</v>
      </c>
      <c r="CC40" s="3">
        <v>0</v>
      </c>
      <c r="CD40" s="3">
        <v>0</v>
      </c>
      <c r="CE40" s="3">
        <v>0</v>
      </c>
      <c r="CF40" s="3">
        <v>0</v>
      </c>
      <c r="CG40" s="3">
        <v>0</v>
      </c>
      <c r="CH40" s="3">
        <v>0</v>
      </c>
      <c r="CI40" s="3">
        <v>0</v>
      </c>
      <c r="CJ40" s="3">
        <v>0</v>
      </c>
      <c r="CK40" s="3">
        <v>0</v>
      </c>
      <c r="CL40" s="3">
        <v>0</v>
      </c>
      <c r="CM40" s="3">
        <f t="shared" si="8"/>
        <v>0</v>
      </c>
      <c r="CN40" s="3">
        <v>1</v>
      </c>
      <c r="CO40" s="3">
        <v>0</v>
      </c>
      <c r="CP40" s="3">
        <v>14</v>
      </c>
      <c r="CQ40" s="3">
        <f t="shared" si="1"/>
        <v>15</v>
      </c>
      <c r="CR40" s="3">
        <v>1</v>
      </c>
      <c r="CS40" s="3">
        <v>1</v>
      </c>
      <c r="CT40" s="3">
        <v>1</v>
      </c>
      <c r="CU40" s="3">
        <v>1</v>
      </c>
      <c r="CV40" s="3">
        <v>1</v>
      </c>
      <c r="CW40" s="3">
        <v>0</v>
      </c>
      <c r="CX40" s="3">
        <f t="shared" si="15"/>
        <v>83.333333333333343</v>
      </c>
      <c r="CY40" s="10">
        <v>44771</v>
      </c>
      <c r="CZ40" s="3" t="e">
        <f t="shared" ca="1" si="13"/>
        <v>#NAME?</v>
      </c>
      <c r="DA40" s="3">
        <v>4</v>
      </c>
      <c r="DB40" s="6">
        <v>44837</v>
      </c>
      <c r="DC40" s="3">
        <v>2</v>
      </c>
      <c r="DD40" s="3">
        <v>6</v>
      </c>
    </row>
    <row r="41" spans="1:108" ht="15" customHeight="1">
      <c r="A41" s="2">
        <f t="shared" si="4"/>
        <v>40</v>
      </c>
      <c r="B41" s="3">
        <v>2</v>
      </c>
      <c r="C41" s="4">
        <v>4.6064814814814814E-3</v>
      </c>
      <c r="D41" s="3">
        <v>5.67</v>
      </c>
      <c r="E41" s="3">
        <v>45.58</v>
      </c>
      <c r="F41" s="3">
        <v>0</v>
      </c>
      <c r="G41" s="3">
        <v>0</v>
      </c>
      <c r="H41" s="3">
        <v>0</v>
      </c>
      <c r="I41" s="3">
        <v>0</v>
      </c>
      <c r="J41" s="3">
        <v>0</v>
      </c>
      <c r="K41" s="3">
        <v>0</v>
      </c>
      <c r="L41" s="3">
        <v>0</v>
      </c>
      <c r="M41" s="3">
        <v>0</v>
      </c>
      <c r="N41" s="3">
        <v>0</v>
      </c>
      <c r="O41" s="3">
        <v>0</v>
      </c>
      <c r="P41" s="3">
        <v>0</v>
      </c>
      <c r="Q41" s="3">
        <v>0</v>
      </c>
      <c r="R41" s="3">
        <v>0</v>
      </c>
      <c r="S41" s="3">
        <v>0</v>
      </c>
      <c r="T41" s="3">
        <f t="shared" si="0"/>
        <v>0</v>
      </c>
      <c r="U41" s="3">
        <v>0</v>
      </c>
      <c r="V41" s="3">
        <v>4</v>
      </c>
      <c r="W41" s="5">
        <v>0</v>
      </c>
      <c r="X41" s="5">
        <v>0</v>
      </c>
      <c r="Y41" s="5">
        <v>0</v>
      </c>
      <c r="Z41" s="5">
        <v>0</v>
      </c>
      <c r="AA41" s="5">
        <v>2</v>
      </c>
      <c r="AB41" s="3">
        <v>0</v>
      </c>
      <c r="AC41" s="3">
        <v>0</v>
      </c>
      <c r="AD41" s="5">
        <v>0</v>
      </c>
      <c r="AE41" s="5">
        <v>0</v>
      </c>
      <c r="AF41" s="3">
        <v>1</v>
      </c>
      <c r="AG41" s="5">
        <v>0</v>
      </c>
      <c r="AH41" s="5">
        <v>0</v>
      </c>
      <c r="AI41" s="5">
        <v>0</v>
      </c>
      <c r="AJ41" s="3">
        <v>1</v>
      </c>
      <c r="AK41" s="5">
        <v>0</v>
      </c>
      <c r="AL41" s="3">
        <v>1</v>
      </c>
      <c r="AM41" s="3">
        <v>3</v>
      </c>
      <c r="AN41" s="3">
        <v>0</v>
      </c>
      <c r="AO41" s="3">
        <v>10</v>
      </c>
      <c r="AP41" s="5">
        <v>0</v>
      </c>
      <c r="AQ41" s="3">
        <v>3</v>
      </c>
      <c r="AR41" s="3">
        <v>0</v>
      </c>
      <c r="AS41" s="3">
        <v>0</v>
      </c>
      <c r="AT41" s="3">
        <v>0</v>
      </c>
      <c r="AU41" s="3">
        <v>1</v>
      </c>
      <c r="AV41" s="3">
        <v>0</v>
      </c>
      <c r="AW41" s="5">
        <v>0</v>
      </c>
      <c r="AX41" s="3">
        <f t="shared" si="11"/>
        <v>26</v>
      </c>
      <c r="AY41" s="3">
        <v>6</v>
      </c>
      <c r="AZ41" s="3">
        <v>0</v>
      </c>
      <c r="BA41" s="3">
        <v>0</v>
      </c>
      <c r="BB41" s="3">
        <v>36</v>
      </c>
      <c r="BC41" s="3">
        <v>0</v>
      </c>
      <c r="BD41" s="3">
        <v>1</v>
      </c>
      <c r="BE41" s="3">
        <v>4</v>
      </c>
      <c r="BF41" s="3">
        <v>0</v>
      </c>
      <c r="BG41" s="3">
        <v>2</v>
      </c>
      <c r="BH41" s="3">
        <v>2</v>
      </c>
      <c r="BI41" s="3">
        <v>1</v>
      </c>
      <c r="BJ41" s="3">
        <f t="shared" si="6"/>
        <v>52</v>
      </c>
      <c r="BK41" s="3">
        <v>1</v>
      </c>
      <c r="BL41" s="3">
        <v>11</v>
      </c>
      <c r="BM41" s="3">
        <v>2</v>
      </c>
      <c r="BN41" s="3">
        <v>0</v>
      </c>
      <c r="BO41" s="3">
        <v>0</v>
      </c>
      <c r="BP41" s="3">
        <v>0</v>
      </c>
      <c r="BQ41" s="3">
        <v>0</v>
      </c>
      <c r="BR41" s="3">
        <v>16</v>
      </c>
      <c r="BS41" s="3">
        <v>0</v>
      </c>
      <c r="BT41" s="3">
        <v>2</v>
      </c>
      <c r="BU41" s="3">
        <v>4</v>
      </c>
      <c r="BV41" s="3">
        <v>1</v>
      </c>
      <c r="BW41" s="3">
        <v>0</v>
      </c>
      <c r="BX41" s="3">
        <v>0</v>
      </c>
      <c r="BY41" s="3">
        <v>1</v>
      </c>
      <c r="BZ41" s="3">
        <v>1</v>
      </c>
      <c r="CA41" s="3">
        <v>1</v>
      </c>
      <c r="CB41" s="3">
        <f t="shared" si="7"/>
        <v>40</v>
      </c>
      <c r="CC41" s="3">
        <v>3</v>
      </c>
      <c r="CD41" s="3">
        <v>10</v>
      </c>
      <c r="CE41" s="3">
        <v>0</v>
      </c>
      <c r="CF41" s="3">
        <v>141</v>
      </c>
      <c r="CG41" s="3">
        <v>0</v>
      </c>
      <c r="CH41" s="3">
        <v>0</v>
      </c>
      <c r="CI41" s="3">
        <v>0</v>
      </c>
      <c r="CJ41" s="3">
        <v>42</v>
      </c>
      <c r="CK41" s="3">
        <v>0</v>
      </c>
      <c r="CL41" s="3">
        <v>0</v>
      </c>
      <c r="CM41" s="3">
        <f t="shared" si="8"/>
        <v>196</v>
      </c>
      <c r="CN41" s="3">
        <v>2</v>
      </c>
      <c r="CO41" s="3">
        <v>0</v>
      </c>
      <c r="CP41" s="3">
        <v>355</v>
      </c>
      <c r="CQ41" s="3">
        <f t="shared" si="1"/>
        <v>357</v>
      </c>
      <c r="CR41" s="3">
        <v>1</v>
      </c>
      <c r="CS41" s="3">
        <v>0</v>
      </c>
      <c r="CT41" s="3">
        <v>1</v>
      </c>
      <c r="CU41" s="3">
        <v>1</v>
      </c>
      <c r="CV41" s="3">
        <v>1</v>
      </c>
      <c r="CW41" s="3">
        <v>0</v>
      </c>
      <c r="CX41" s="3">
        <f t="shared" si="15"/>
        <v>66.666666666666657</v>
      </c>
      <c r="CY41" s="10">
        <v>44075</v>
      </c>
      <c r="CZ41" s="3" t="e">
        <f t="shared" ca="1" si="13"/>
        <v>#NAME?</v>
      </c>
      <c r="DA41" s="3">
        <v>5</v>
      </c>
      <c r="DB41" s="6">
        <v>44097</v>
      </c>
      <c r="DC41" s="2">
        <v>13</v>
      </c>
      <c r="DD41" s="2">
        <v>7</v>
      </c>
    </row>
    <row r="42" spans="1:108" ht="15" customHeight="1">
      <c r="A42" s="2">
        <f t="shared" si="4"/>
        <v>41</v>
      </c>
      <c r="B42" s="3">
        <v>2</v>
      </c>
      <c r="C42" s="4">
        <v>3.3564814814814816E-3</v>
      </c>
      <c r="D42" s="3">
        <v>5.58</v>
      </c>
      <c r="E42" s="3">
        <v>29.64</v>
      </c>
      <c r="F42" s="3">
        <v>0</v>
      </c>
      <c r="G42" s="3">
        <v>0</v>
      </c>
      <c r="H42" s="3">
        <v>0</v>
      </c>
      <c r="I42" s="3">
        <v>0</v>
      </c>
      <c r="J42" s="3">
        <v>0</v>
      </c>
      <c r="K42" s="3">
        <v>0</v>
      </c>
      <c r="L42" s="3">
        <v>0</v>
      </c>
      <c r="M42" s="3">
        <v>0</v>
      </c>
      <c r="N42" s="3">
        <v>0</v>
      </c>
      <c r="O42" s="3">
        <v>0</v>
      </c>
      <c r="P42" s="3">
        <v>0</v>
      </c>
      <c r="Q42" s="3">
        <v>0</v>
      </c>
      <c r="R42" s="3">
        <v>0</v>
      </c>
      <c r="S42" s="3">
        <v>0</v>
      </c>
      <c r="T42" s="3">
        <f t="shared" si="0"/>
        <v>0</v>
      </c>
      <c r="U42" s="3">
        <v>3</v>
      </c>
      <c r="V42" s="3">
        <v>0</v>
      </c>
      <c r="W42" s="5">
        <v>0</v>
      </c>
      <c r="X42" s="5">
        <v>0</v>
      </c>
      <c r="Y42" s="5">
        <v>0</v>
      </c>
      <c r="Z42" s="5">
        <v>0</v>
      </c>
      <c r="AA42" s="5">
        <v>0</v>
      </c>
      <c r="AB42" s="3">
        <v>0</v>
      </c>
      <c r="AC42" s="3">
        <v>0</v>
      </c>
      <c r="AD42" s="5">
        <v>0</v>
      </c>
      <c r="AE42" s="5">
        <v>0</v>
      </c>
      <c r="AF42" s="5">
        <v>0</v>
      </c>
      <c r="AG42" s="5">
        <v>0</v>
      </c>
      <c r="AH42" s="3">
        <v>8</v>
      </c>
      <c r="AI42" s="5">
        <v>0</v>
      </c>
      <c r="AJ42" s="5">
        <v>0</v>
      </c>
      <c r="AK42" s="5">
        <v>0</v>
      </c>
      <c r="AL42" s="5">
        <v>0</v>
      </c>
      <c r="AM42" s="5">
        <v>0</v>
      </c>
      <c r="AN42" s="3">
        <v>0</v>
      </c>
      <c r="AO42" s="3">
        <v>9</v>
      </c>
      <c r="AP42" s="5">
        <v>0</v>
      </c>
      <c r="AQ42" s="3">
        <v>1</v>
      </c>
      <c r="AR42" s="3">
        <v>0</v>
      </c>
      <c r="AS42" s="3">
        <v>1</v>
      </c>
      <c r="AT42" s="3">
        <v>0</v>
      </c>
      <c r="AU42" s="5">
        <v>0</v>
      </c>
      <c r="AV42" s="3">
        <v>0</v>
      </c>
      <c r="AW42" s="5">
        <v>0</v>
      </c>
      <c r="AX42" s="3">
        <f t="shared" si="11"/>
        <v>19</v>
      </c>
      <c r="AY42" s="3">
        <v>49</v>
      </c>
      <c r="AZ42" s="3">
        <v>2</v>
      </c>
      <c r="BA42" s="3">
        <v>0</v>
      </c>
      <c r="BB42" s="3">
        <v>5</v>
      </c>
      <c r="BC42" s="3">
        <v>0</v>
      </c>
      <c r="BD42" s="3">
        <v>0</v>
      </c>
      <c r="BE42" s="3">
        <v>4</v>
      </c>
      <c r="BF42" s="3">
        <v>0</v>
      </c>
      <c r="BG42" s="3">
        <v>1</v>
      </c>
      <c r="BH42" s="3">
        <v>1</v>
      </c>
      <c r="BI42" s="3">
        <v>1</v>
      </c>
      <c r="BJ42" s="3">
        <f t="shared" si="6"/>
        <v>63</v>
      </c>
      <c r="BK42" s="3">
        <v>2</v>
      </c>
      <c r="BL42" s="3">
        <v>12</v>
      </c>
      <c r="BM42" s="3">
        <v>16</v>
      </c>
      <c r="BN42" s="3">
        <v>0</v>
      </c>
      <c r="BO42" s="3">
        <v>0</v>
      </c>
      <c r="BP42" s="3">
        <v>0</v>
      </c>
      <c r="BQ42" s="3">
        <v>0</v>
      </c>
      <c r="BR42" s="3">
        <v>42</v>
      </c>
      <c r="BS42" s="3">
        <v>0</v>
      </c>
      <c r="BT42" s="3">
        <v>0</v>
      </c>
      <c r="BU42" s="3">
        <v>1</v>
      </c>
      <c r="BV42" s="3">
        <v>4</v>
      </c>
      <c r="BW42" s="3">
        <v>0</v>
      </c>
      <c r="BX42" s="3">
        <v>1</v>
      </c>
      <c r="BY42" s="3">
        <v>1</v>
      </c>
      <c r="BZ42" s="3">
        <v>0</v>
      </c>
      <c r="CA42" s="3">
        <v>0</v>
      </c>
      <c r="CB42" s="3">
        <f t="shared" si="7"/>
        <v>79</v>
      </c>
      <c r="CC42" s="3">
        <v>179</v>
      </c>
      <c r="CD42" s="3">
        <v>46</v>
      </c>
      <c r="CE42" s="3">
        <v>0</v>
      </c>
      <c r="CF42" s="3">
        <v>69</v>
      </c>
      <c r="CG42" s="3">
        <v>4</v>
      </c>
      <c r="CH42" s="3">
        <v>11</v>
      </c>
      <c r="CI42" s="3">
        <v>0</v>
      </c>
      <c r="CJ42" s="3">
        <v>53</v>
      </c>
      <c r="CK42" s="3">
        <v>11</v>
      </c>
      <c r="CL42" s="3">
        <v>16</v>
      </c>
      <c r="CM42" s="3">
        <f t="shared" si="8"/>
        <v>389</v>
      </c>
      <c r="CN42" s="3">
        <v>2</v>
      </c>
      <c r="CO42" s="3">
        <v>0</v>
      </c>
      <c r="CP42" s="3">
        <v>9</v>
      </c>
      <c r="CQ42" s="3">
        <f t="shared" si="1"/>
        <v>11</v>
      </c>
      <c r="CR42" s="3">
        <v>1</v>
      </c>
      <c r="CS42" s="3">
        <v>1</v>
      </c>
      <c r="CT42" s="3">
        <v>1</v>
      </c>
      <c r="CU42" s="3">
        <v>1</v>
      </c>
      <c r="CV42" s="3">
        <v>1</v>
      </c>
      <c r="CW42" s="3">
        <v>2</v>
      </c>
      <c r="CX42" s="3">
        <f>(SUM(CR42:CV42)-1)/6*100</f>
        <v>66.666666666666657</v>
      </c>
      <c r="CY42" s="10">
        <v>45323</v>
      </c>
      <c r="CZ42" s="3" t="e">
        <f t="shared" ca="1" si="13"/>
        <v>#NAME?</v>
      </c>
      <c r="DA42" s="3">
        <v>2</v>
      </c>
      <c r="DB42" s="6">
        <v>45359</v>
      </c>
      <c r="DC42" s="3">
        <v>10</v>
      </c>
      <c r="DD42" s="3">
        <v>3</v>
      </c>
    </row>
    <row r="43" spans="1:108" ht="15" customHeight="1">
      <c r="A43" s="2">
        <f t="shared" si="4"/>
        <v>42</v>
      </c>
      <c r="B43" s="3">
        <v>2</v>
      </c>
      <c r="C43" s="4">
        <v>3.8310185185185183E-3</v>
      </c>
      <c r="D43" s="3">
        <v>5.76</v>
      </c>
      <c r="E43" s="3">
        <v>38</v>
      </c>
      <c r="F43" s="3">
        <v>0</v>
      </c>
      <c r="G43" s="3">
        <v>0</v>
      </c>
      <c r="H43" s="3">
        <v>0</v>
      </c>
      <c r="I43" s="3">
        <v>0</v>
      </c>
      <c r="J43" s="3">
        <v>0</v>
      </c>
      <c r="K43" s="3">
        <v>0</v>
      </c>
      <c r="L43" s="3">
        <v>0</v>
      </c>
      <c r="M43" s="3">
        <v>0</v>
      </c>
      <c r="N43" s="3">
        <v>0</v>
      </c>
      <c r="O43" s="3">
        <v>0</v>
      </c>
      <c r="P43" s="3">
        <v>0</v>
      </c>
      <c r="Q43" s="3">
        <v>0</v>
      </c>
      <c r="R43" s="3">
        <v>0</v>
      </c>
      <c r="S43" s="3">
        <v>0</v>
      </c>
      <c r="T43" s="3">
        <f t="shared" si="0"/>
        <v>0</v>
      </c>
      <c r="U43" s="3">
        <v>0</v>
      </c>
      <c r="V43" s="3">
        <v>2</v>
      </c>
      <c r="W43" s="5">
        <v>0</v>
      </c>
      <c r="X43" s="5">
        <v>0</v>
      </c>
      <c r="Y43" s="5">
        <v>0</v>
      </c>
      <c r="Z43" s="5">
        <v>0</v>
      </c>
      <c r="AA43" s="5">
        <v>0</v>
      </c>
      <c r="AB43" s="3">
        <v>0</v>
      </c>
      <c r="AC43" s="3">
        <v>0</v>
      </c>
      <c r="AD43" s="5">
        <v>2</v>
      </c>
      <c r="AE43" s="3">
        <v>1</v>
      </c>
      <c r="AF43" s="5">
        <v>0</v>
      </c>
      <c r="AG43" s="3">
        <v>2</v>
      </c>
      <c r="AH43" s="5">
        <v>0</v>
      </c>
      <c r="AI43" s="5">
        <v>0</v>
      </c>
      <c r="AJ43" s="5">
        <v>0</v>
      </c>
      <c r="AK43" s="3">
        <v>1</v>
      </c>
      <c r="AL43" s="5">
        <v>0</v>
      </c>
      <c r="AM43" s="5">
        <v>0</v>
      </c>
      <c r="AN43" s="3">
        <v>0</v>
      </c>
      <c r="AO43" s="5">
        <v>0</v>
      </c>
      <c r="AP43" s="5">
        <v>0</v>
      </c>
      <c r="AQ43" s="3">
        <v>2</v>
      </c>
      <c r="AR43" s="3">
        <v>0</v>
      </c>
      <c r="AS43" s="3">
        <v>0</v>
      </c>
      <c r="AT43" s="3">
        <v>12</v>
      </c>
      <c r="AU43" s="5">
        <v>0</v>
      </c>
      <c r="AV43" s="3">
        <v>0</v>
      </c>
      <c r="AW43" s="5">
        <v>0</v>
      </c>
      <c r="AX43" s="3">
        <f t="shared" si="11"/>
        <v>22</v>
      </c>
      <c r="AY43" s="3">
        <v>4</v>
      </c>
      <c r="AZ43" s="3">
        <v>7</v>
      </c>
      <c r="BA43" s="3">
        <v>0</v>
      </c>
      <c r="BB43" s="3">
        <v>0</v>
      </c>
      <c r="BC43" s="3">
        <v>0</v>
      </c>
      <c r="BD43" s="3">
        <v>1</v>
      </c>
      <c r="BE43" s="3">
        <v>3</v>
      </c>
      <c r="BF43" s="3">
        <v>0</v>
      </c>
      <c r="BG43" s="3">
        <v>1</v>
      </c>
      <c r="BH43" s="3">
        <v>1</v>
      </c>
      <c r="BI43" s="3">
        <v>1</v>
      </c>
      <c r="BJ43" s="3">
        <f t="shared" si="6"/>
        <v>18</v>
      </c>
      <c r="BK43" s="3">
        <v>1</v>
      </c>
      <c r="BL43" s="3">
        <v>13</v>
      </c>
      <c r="BM43" s="3">
        <v>11</v>
      </c>
      <c r="BN43" s="3">
        <v>0</v>
      </c>
      <c r="BO43" s="3">
        <v>0</v>
      </c>
      <c r="BP43" s="3">
        <v>0</v>
      </c>
      <c r="BQ43" s="3">
        <v>0</v>
      </c>
      <c r="BR43" s="3">
        <v>8</v>
      </c>
      <c r="BS43" s="3">
        <v>0</v>
      </c>
      <c r="BT43" s="3">
        <v>1</v>
      </c>
      <c r="BU43" s="3">
        <v>1</v>
      </c>
      <c r="BV43" s="3">
        <v>5</v>
      </c>
      <c r="BW43" s="3">
        <v>3</v>
      </c>
      <c r="BX43" s="3">
        <v>1</v>
      </c>
      <c r="BY43" s="3">
        <v>1</v>
      </c>
      <c r="BZ43" s="3">
        <v>0</v>
      </c>
      <c r="CA43" s="3">
        <v>0</v>
      </c>
      <c r="CB43" s="3">
        <f t="shared" si="7"/>
        <v>45</v>
      </c>
      <c r="CC43" s="3">
        <v>11</v>
      </c>
      <c r="CD43" s="3">
        <v>13</v>
      </c>
      <c r="CE43" s="3">
        <v>2</v>
      </c>
      <c r="CF43" s="3">
        <v>3</v>
      </c>
      <c r="CG43" s="3">
        <v>0</v>
      </c>
      <c r="CH43" s="3">
        <v>0</v>
      </c>
      <c r="CI43" s="3">
        <v>3</v>
      </c>
      <c r="CJ43" s="3">
        <v>9</v>
      </c>
      <c r="CK43" s="3">
        <v>5</v>
      </c>
      <c r="CL43" s="3">
        <v>0</v>
      </c>
      <c r="CM43" s="3">
        <f t="shared" si="8"/>
        <v>46</v>
      </c>
      <c r="CN43" s="3">
        <v>7</v>
      </c>
      <c r="CO43" s="3">
        <v>0</v>
      </c>
      <c r="CP43" s="3">
        <v>182</v>
      </c>
      <c r="CQ43" s="3">
        <f t="shared" si="1"/>
        <v>189</v>
      </c>
      <c r="CR43" s="3">
        <v>1</v>
      </c>
      <c r="CS43" s="3">
        <v>0</v>
      </c>
      <c r="CT43" s="3">
        <v>1</v>
      </c>
      <c r="CU43" s="3">
        <v>1</v>
      </c>
      <c r="CV43" s="3">
        <v>1</v>
      </c>
      <c r="CW43" s="3">
        <v>0</v>
      </c>
      <c r="CX43" s="3">
        <f>SUM(CR43:CV43)/6*100</f>
        <v>66.666666666666657</v>
      </c>
      <c r="CY43" s="10">
        <v>44757</v>
      </c>
      <c r="CZ43" s="3" t="e">
        <f t="shared" ca="1" si="13"/>
        <v>#NAME?</v>
      </c>
      <c r="DA43" s="3">
        <v>4</v>
      </c>
      <c r="DB43" s="6">
        <v>44839</v>
      </c>
      <c r="DC43" s="3">
        <v>13</v>
      </c>
      <c r="DD43" s="3">
        <v>7</v>
      </c>
    </row>
    <row r="44" spans="1:108" ht="15" customHeight="1">
      <c r="A44" s="2">
        <f t="shared" si="4"/>
        <v>43</v>
      </c>
      <c r="B44" s="3">
        <v>2</v>
      </c>
      <c r="C44" s="4">
        <v>4.178240740740741E-3</v>
      </c>
      <c r="D44" s="3">
        <v>6.46</v>
      </c>
      <c r="E44" s="3">
        <v>37.07</v>
      </c>
      <c r="F44" s="3">
        <v>0</v>
      </c>
      <c r="G44" s="3">
        <v>0</v>
      </c>
      <c r="H44" s="3">
        <v>0</v>
      </c>
      <c r="I44" s="3">
        <v>0</v>
      </c>
      <c r="J44" s="3">
        <v>2</v>
      </c>
      <c r="K44" s="3">
        <v>0</v>
      </c>
      <c r="L44" s="3">
        <v>0</v>
      </c>
      <c r="M44" s="3">
        <v>0</v>
      </c>
      <c r="N44" s="3">
        <v>0</v>
      </c>
      <c r="O44" s="3">
        <v>2</v>
      </c>
      <c r="P44" s="3">
        <v>0</v>
      </c>
      <c r="Q44" s="3">
        <v>0</v>
      </c>
      <c r="R44" s="3">
        <v>4</v>
      </c>
      <c r="S44" s="3">
        <v>1</v>
      </c>
      <c r="T44" s="3">
        <f t="shared" si="0"/>
        <v>9</v>
      </c>
      <c r="U44" s="3">
        <v>3</v>
      </c>
      <c r="V44" s="3">
        <v>1</v>
      </c>
      <c r="W44" s="5">
        <v>0</v>
      </c>
      <c r="X44" s="5">
        <v>0</v>
      </c>
      <c r="Y44" s="5">
        <v>0</v>
      </c>
      <c r="Z44" s="5">
        <v>0</v>
      </c>
      <c r="AA44" s="5">
        <v>0</v>
      </c>
      <c r="AB44" s="3">
        <v>0</v>
      </c>
      <c r="AC44" s="3">
        <v>0</v>
      </c>
      <c r="AD44" s="5">
        <v>0</v>
      </c>
      <c r="AE44" s="5">
        <v>0</v>
      </c>
      <c r="AF44" s="5">
        <v>0</v>
      </c>
      <c r="AG44" s="5">
        <v>0</v>
      </c>
      <c r="AH44" s="5">
        <v>0</v>
      </c>
      <c r="AI44" s="5">
        <v>0</v>
      </c>
      <c r="AJ44" s="3">
        <v>1</v>
      </c>
      <c r="AK44" s="5">
        <v>0</v>
      </c>
      <c r="AL44" s="5">
        <v>0</v>
      </c>
      <c r="AM44" s="3">
        <v>439</v>
      </c>
      <c r="AN44" s="3">
        <v>0</v>
      </c>
      <c r="AO44" s="3">
        <v>46</v>
      </c>
      <c r="AP44" s="5">
        <v>0</v>
      </c>
      <c r="AQ44" s="3">
        <v>3</v>
      </c>
      <c r="AR44" s="3">
        <v>0</v>
      </c>
      <c r="AS44" s="3">
        <v>0</v>
      </c>
      <c r="AT44" s="5">
        <v>0</v>
      </c>
      <c r="AU44" s="5">
        <v>0</v>
      </c>
      <c r="AV44" s="3">
        <v>1</v>
      </c>
      <c r="AW44" s="5">
        <v>0</v>
      </c>
      <c r="AX44" s="3">
        <f t="shared" si="11"/>
        <v>491</v>
      </c>
      <c r="AY44" s="3">
        <v>30</v>
      </c>
      <c r="AZ44" s="3">
        <v>9</v>
      </c>
      <c r="BA44" s="3">
        <v>0</v>
      </c>
      <c r="BB44" s="3">
        <v>56</v>
      </c>
      <c r="BC44" s="3">
        <v>0</v>
      </c>
      <c r="BD44" s="3">
        <v>0</v>
      </c>
      <c r="BE44" s="3">
        <v>9</v>
      </c>
      <c r="BF44" s="3">
        <v>0</v>
      </c>
      <c r="BG44" s="3">
        <v>0</v>
      </c>
      <c r="BH44" s="3">
        <v>0</v>
      </c>
      <c r="BI44" s="3">
        <v>2</v>
      </c>
      <c r="BJ44" s="3">
        <f t="shared" si="6"/>
        <v>106</v>
      </c>
      <c r="BK44" s="3">
        <v>1</v>
      </c>
      <c r="BL44" s="3">
        <v>61</v>
      </c>
      <c r="BM44" s="3">
        <v>15</v>
      </c>
      <c r="BN44" s="3">
        <v>11</v>
      </c>
      <c r="BO44" s="3">
        <v>0</v>
      </c>
      <c r="BP44" s="3">
        <v>0</v>
      </c>
      <c r="BQ44" s="3">
        <v>0</v>
      </c>
      <c r="BR44" s="3">
        <v>88</v>
      </c>
      <c r="BS44" s="3">
        <v>0</v>
      </c>
      <c r="BT44" s="3">
        <v>3</v>
      </c>
      <c r="BU44" s="3">
        <v>0</v>
      </c>
      <c r="BV44" s="3">
        <v>1</v>
      </c>
      <c r="BW44" s="3">
        <v>0</v>
      </c>
      <c r="BX44" s="3">
        <v>1</v>
      </c>
      <c r="BY44" s="3">
        <v>1</v>
      </c>
      <c r="BZ44" s="3">
        <v>0</v>
      </c>
      <c r="CA44" s="3">
        <v>0</v>
      </c>
      <c r="CB44" s="3">
        <f t="shared" si="7"/>
        <v>182</v>
      </c>
      <c r="CC44" s="3">
        <v>140</v>
      </c>
      <c r="CD44" s="3">
        <v>90</v>
      </c>
      <c r="CE44" s="3">
        <v>6</v>
      </c>
      <c r="CF44" s="3">
        <v>21</v>
      </c>
      <c r="CG44" s="3">
        <v>3</v>
      </c>
      <c r="CH44" s="3">
        <v>0</v>
      </c>
      <c r="CI44" s="3">
        <v>0</v>
      </c>
      <c r="CJ44" s="3">
        <v>23</v>
      </c>
      <c r="CK44" s="3">
        <v>42</v>
      </c>
      <c r="CL44" s="3">
        <v>43</v>
      </c>
      <c r="CM44" s="3">
        <f t="shared" si="8"/>
        <v>368</v>
      </c>
      <c r="CN44" s="3">
        <v>26</v>
      </c>
      <c r="CO44" s="3">
        <v>8</v>
      </c>
      <c r="CP44" s="3">
        <v>1251</v>
      </c>
      <c r="CQ44" s="3">
        <f t="shared" si="1"/>
        <v>1285</v>
      </c>
      <c r="CR44" s="3">
        <v>1</v>
      </c>
      <c r="CS44" s="3">
        <v>1</v>
      </c>
      <c r="CT44" s="3">
        <v>1</v>
      </c>
      <c r="CU44" s="3">
        <v>1</v>
      </c>
      <c r="CV44" s="3">
        <v>1</v>
      </c>
      <c r="CW44" s="3">
        <v>2</v>
      </c>
      <c r="CX44" s="3">
        <f>(SUM(CR44:CV44)-1)/6*100</f>
        <v>66.666666666666657</v>
      </c>
      <c r="CY44" s="10">
        <v>44942</v>
      </c>
      <c r="CZ44" s="3" t="e">
        <f t="shared" ca="1" si="13"/>
        <v>#NAME?</v>
      </c>
      <c r="DA44" s="3">
        <v>3</v>
      </c>
      <c r="DB44" s="6">
        <v>44951</v>
      </c>
      <c r="DC44" s="3">
        <v>8</v>
      </c>
      <c r="DD44" s="3">
        <v>5</v>
      </c>
    </row>
    <row r="45" spans="1:108" ht="14">
      <c r="A45" s="2">
        <f t="shared" si="4"/>
        <v>44</v>
      </c>
      <c r="B45" s="3">
        <v>2</v>
      </c>
      <c r="C45" s="4">
        <v>2.9629629629629628E-3</v>
      </c>
      <c r="D45" s="3">
        <v>4.5599999999999996</v>
      </c>
      <c r="E45" s="3">
        <v>44.84</v>
      </c>
      <c r="F45" s="3">
        <v>0</v>
      </c>
      <c r="G45" s="3">
        <v>0</v>
      </c>
      <c r="H45" s="3">
        <v>0</v>
      </c>
      <c r="I45" s="3">
        <v>0</v>
      </c>
      <c r="J45" s="3">
        <v>0</v>
      </c>
      <c r="K45" s="3">
        <v>0</v>
      </c>
      <c r="L45" s="3">
        <v>1</v>
      </c>
      <c r="M45" s="3">
        <v>0</v>
      </c>
      <c r="N45" s="3">
        <v>0</v>
      </c>
      <c r="O45" s="3">
        <v>0</v>
      </c>
      <c r="P45" s="3">
        <v>0</v>
      </c>
      <c r="Q45" s="3">
        <v>0</v>
      </c>
      <c r="R45" s="3">
        <v>0</v>
      </c>
      <c r="S45" s="3">
        <v>0</v>
      </c>
      <c r="T45" s="3">
        <f t="shared" si="0"/>
        <v>1</v>
      </c>
      <c r="U45" s="3">
        <v>0</v>
      </c>
      <c r="V45" s="3">
        <v>0</v>
      </c>
      <c r="W45" s="5">
        <v>0</v>
      </c>
      <c r="X45" s="5">
        <v>0</v>
      </c>
      <c r="Y45" s="5">
        <v>0</v>
      </c>
      <c r="Z45" s="5">
        <v>0</v>
      </c>
      <c r="AA45" s="5">
        <v>0</v>
      </c>
      <c r="AB45" s="3">
        <v>0</v>
      </c>
      <c r="AC45" s="3">
        <v>0</v>
      </c>
      <c r="AD45" s="5">
        <v>0</v>
      </c>
      <c r="AE45" s="5">
        <v>0</v>
      </c>
      <c r="AF45" s="5">
        <v>0</v>
      </c>
      <c r="AG45" s="3">
        <v>1</v>
      </c>
      <c r="AH45" s="3">
        <v>1</v>
      </c>
      <c r="AI45" s="5">
        <v>0</v>
      </c>
      <c r="AJ45" s="5">
        <v>0</v>
      </c>
      <c r="AK45" s="3">
        <v>1</v>
      </c>
      <c r="AL45" s="5">
        <v>0</v>
      </c>
      <c r="AM45" s="5">
        <v>0</v>
      </c>
      <c r="AN45" s="3">
        <v>0</v>
      </c>
      <c r="AO45" s="5">
        <v>0</v>
      </c>
      <c r="AP45" s="5">
        <v>0</v>
      </c>
      <c r="AQ45" s="5">
        <v>0</v>
      </c>
      <c r="AR45" s="3">
        <v>6</v>
      </c>
      <c r="AS45" s="3">
        <v>0</v>
      </c>
      <c r="AT45" s="3">
        <v>0</v>
      </c>
      <c r="AU45" s="5">
        <v>0</v>
      </c>
      <c r="AV45" s="5">
        <v>0</v>
      </c>
      <c r="AW45" s="5">
        <v>0</v>
      </c>
      <c r="AX45" s="3">
        <f t="shared" si="11"/>
        <v>9</v>
      </c>
      <c r="AY45" s="3">
        <v>0</v>
      </c>
      <c r="AZ45" s="3">
        <v>0</v>
      </c>
      <c r="BA45" s="3">
        <v>0</v>
      </c>
      <c r="BB45" s="3">
        <v>0</v>
      </c>
      <c r="BC45" s="3">
        <v>0</v>
      </c>
      <c r="BD45" s="3">
        <v>0</v>
      </c>
      <c r="BE45" s="3">
        <v>3</v>
      </c>
      <c r="BF45" s="3">
        <v>0</v>
      </c>
      <c r="BG45" s="3">
        <v>2</v>
      </c>
      <c r="BH45" s="3">
        <v>2</v>
      </c>
      <c r="BI45" s="3">
        <v>1</v>
      </c>
      <c r="BJ45" s="3">
        <f t="shared" si="6"/>
        <v>8</v>
      </c>
      <c r="BK45" s="3">
        <v>1</v>
      </c>
      <c r="BL45" s="3">
        <v>9</v>
      </c>
      <c r="BM45" s="3">
        <v>10</v>
      </c>
      <c r="BN45" s="3">
        <v>0</v>
      </c>
      <c r="BO45" s="3">
        <v>2</v>
      </c>
      <c r="BP45" s="3"/>
      <c r="BQ45" s="3">
        <v>33</v>
      </c>
      <c r="BR45" s="3">
        <v>11</v>
      </c>
      <c r="BS45" s="3">
        <v>0</v>
      </c>
      <c r="BT45" s="3">
        <v>0</v>
      </c>
      <c r="BU45" s="3">
        <v>1</v>
      </c>
      <c r="BV45" s="3">
        <v>2</v>
      </c>
      <c r="BW45" s="3">
        <v>0</v>
      </c>
      <c r="BX45" s="3">
        <v>1</v>
      </c>
      <c r="BY45" s="3">
        <v>1</v>
      </c>
      <c r="BZ45" s="3">
        <v>0</v>
      </c>
      <c r="CA45" s="3">
        <v>0</v>
      </c>
      <c r="CB45" s="3">
        <f t="shared" si="7"/>
        <v>71</v>
      </c>
      <c r="CC45" s="3">
        <v>8</v>
      </c>
      <c r="CD45" s="3">
        <v>5</v>
      </c>
      <c r="CE45" s="3">
        <v>0</v>
      </c>
      <c r="CF45" s="3">
        <v>0</v>
      </c>
      <c r="CG45" s="3">
        <v>0</v>
      </c>
      <c r="CH45" s="3">
        <v>0</v>
      </c>
      <c r="CI45" s="3">
        <v>0</v>
      </c>
      <c r="CJ45" s="3">
        <v>8</v>
      </c>
      <c r="CK45" s="3">
        <v>8</v>
      </c>
      <c r="CL45" s="3">
        <v>5</v>
      </c>
      <c r="CM45" s="3">
        <f t="shared" si="8"/>
        <v>34</v>
      </c>
      <c r="CN45" s="3">
        <v>4</v>
      </c>
      <c r="CO45" s="3">
        <v>0</v>
      </c>
      <c r="CP45" s="3">
        <v>391</v>
      </c>
      <c r="CQ45" s="3">
        <f t="shared" si="1"/>
        <v>395</v>
      </c>
      <c r="CR45" s="3">
        <v>1</v>
      </c>
      <c r="CS45" s="3">
        <v>2</v>
      </c>
      <c r="CT45" s="3">
        <v>1</v>
      </c>
      <c r="CU45" s="3">
        <v>1</v>
      </c>
      <c r="CV45" s="3">
        <v>1</v>
      </c>
      <c r="CW45" s="3">
        <v>1</v>
      </c>
      <c r="CX45" s="3">
        <f t="shared" ref="CX45:CX56" si="16">SUM(CR45:CV45)/6*100</f>
        <v>100</v>
      </c>
      <c r="CY45" s="10">
        <v>45393</v>
      </c>
      <c r="CZ45" s="3" t="e">
        <f t="shared" ca="1" si="13"/>
        <v>#NAME?</v>
      </c>
      <c r="DA45" s="3">
        <v>1</v>
      </c>
      <c r="DB45" s="3"/>
      <c r="DC45" s="3">
        <v>1</v>
      </c>
      <c r="DD45" s="3">
        <v>7</v>
      </c>
    </row>
    <row r="46" spans="1:108" ht="14">
      <c r="A46" s="2">
        <f t="shared" si="4"/>
        <v>45</v>
      </c>
      <c r="B46" s="3">
        <v>2</v>
      </c>
      <c r="C46" s="4">
        <v>4.409722222222222E-3</v>
      </c>
      <c r="D46" s="3">
        <v>6.77</v>
      </c>
      <c r="E46" s="3">
        <v>36.119999999999997</v>
      </c>
      <c r="F46" s="3">
        <v>0</v>
      </c>
      <c r="G46" s="3">
        <v>0</v>
      </c>
      <c r="H46" s="3">
        <v>0</v>
      </c>
      <c r="I46" s="3">
        <v>0</v>
      </c>
      <c r="J46" s="3">
        <v>0</v>
      </c>
      <c r="K46" s="3">
        <v>0</v>
      </c>
      <c r="L46" s="3">
        <v>0</v>
      </c>
      <c r="M46" s="3">
        <v>0</v>
      </c>
      <c r="N46" s="3">
        <v>0</v>
      </c>
      <c r="O46" s="3">
        <v>0</v>
      </c>
      <c r="P46" s="3">
        <v>0</v>
      </c>
      <c r="Q46" s="3">
        <v>3</v>
      </c>
      <c r="R46" s="3">
        <v>0</v>
      </c>
      <c r="S46" s="3">
        <v>0</v>
      </c>
      <c r="T46" s="3">
        <f t="shared" si="0"/>
        <v>3</v>
      </c>
      <c r="U46" s="3">
        <v>7</v>
      </c>
      <c r="V46" s="3">
        <v>1</v>
      </c>
      <c r="W46" s="5">
        <v>0</v>
      </c>
      <c r="X46" s="5">
        <v>0</v>
      </c>
      <c r="Y46" s="3">
        <v>4</v>
      </c>
      <c r="Z46" s="5">
        <v>0</v>
      </c>
      <c r="AA46" s="5">
        <v>2</v>
      </c>
      <c r="AB46" s="3">
        <v>0</v>
      </c>
      <c r="AC46" s="3">
        <v>0</v>
      </c>
      <c r="AD46" s="5">
        <v>0</v>
      </c>
      <c r="AE46" s="5">
        <v>0</v>
      </c>
      <c r="AF46" s="5">
        <v>0</v>
      </c>
      <c r="AG46" s="5">
        <v>0</v>
      </c>
      <c r="AH46" s="3">
        <v>1</v>
      </c>
      <c r="AI46" s="5">
        <v>0</v>
      </c>
      <c r="AJ46" s="5">
        <v>0</v>
      </c>
      <c r="AK46" s="5">
        <v>0</v>
      </c>
      <c r="AL46" s="5">
        <v>0</v>
      </c>
      <c r="AM46" s="5">
        <v>0</v>
      </c>
      <c r="AN46" s="3">
        <v>0</v>
      </c>
      <c r="AO46" s="5">
        <v>0</v>
      </c>
      <c r="AP46" s="5">
        <v>0</v>
      </c>
      <c r="AQ46" s="3">
        <v>1</v>
      </c>
      <c r="AR46" s="3">
        <v>0</v>
      </c>
      <c r="AS46" s="3">
        <v>0</v>
      </c>
      <c r="AT46" s="3">
        <v>0</v>
      </c>
      <c r="AU46" s="5">
        <v>0</v>
      </c>
      <c r="AV46" s="3">
        <v>1</v>
      </c>
      <c r="AW46" s="5">
        <v>0</v>
      </c>
      <c r="AX46" s="3">
        <f t="shared" si="11"/>
        <v>10</v>
      </c>
      <c r="AY46" s="3">
        <v>0</v>
      </c>
      <c r="AZ46" s="3">
        <v>12</v>
      </c>
      <c r="BA46" s="3">
        <v>0</v>
      </c>
      <c r="BB46" s="3">
        <v>4</v>
      </c>
      <c r="BC46" s="3">
        <v>0</v>
      </c>
      <c r="BD46" s="3">
        <v>0</v>
      </c>
      <c r="BE46" s="3">
        <v>1</v>
      </c>
      <c r="BF46" s="3">
        <v>0</v>
      </c>
      <c r="BG46" s="3">
        <v>1</v>
      </c>
      <c r="BH46" s="3">
        <v>1</v>
      </c>
      <c r="BI46" s="3">
        <v>1</v>
      </c>
      <c r="BJ46" s="3">
        <f t="shared" si="6"/>
        <v>20</v>
      </c>
      <c r="BK46" s="3">
        <v>1</v>
      </c>
      <c r="BL46" s="3">
        <v>6</v>
      </c>
      <c r="BM46" s="3">
        <v>21</v>
      </c>
      <c r="BN46" s="3">
        <v>0</v>
      </c>
      <c r="BO46" s="3">
        <v>0</v>
      </c>
      <c r="BP46" s="3">
        <v>0</v>
      </c>
      <c r="BQ46" s="3">
        <v>0</v>
      </c>
      <c r="BR46" s="3">
        <v>34</v>
      </c>
      <c r="BS46" s="3">
        <v>0</v>
      </c>
      <c r="BT46" s="3">
        <v>1</v>
      </c>
      <c r="BU46" s="3">
        <v>1</v>
      </c>
      <c r="BV46" s="3">
        <v>7</v>
      </c>
      <c r="BW46" s="3">
        <v>0</v>
      </c>
      <c r="BX46" s="3">
        <v>1</v>
      </c>
      <c r="BY46" s="3">
        <v>1</v>
      </c>
      <c r="BZ46" s="3">
        <v>0</v>
      </c>
      <c r="CA46" s="3">
        <v>0</v>
      </c>
      <c r="CB46" s="3">
        <f t="shared" si="7"/>
        <v>73</v>
      </c>
      <c r="CC46" s="3">
        <v>18</v>
      </c>
      <c r="CD46" s="3">
        <v>15</v>
      </c>
      <c r="CE46" s="3">
        <v>0</v>
      </c>
      <c r="CF46" s="3">
        <v>4</v>
      </c>
      <c r="CG46" s="3">
        <v>1</v>
      </c>
      <c r="CH46" s="3">
        <v>0</v>
      </c>
      <c r="CI46" s="3">
        <v>1</v>
      </c>
      <c r="CJ46" s="3">
        <v>2</v>
      </c>
      <c r="CK46" s="3">
        <v>8</v>
      </c>
      <c r="CL46" s="3">
        <v>0</v>
      </c>
      <c r="CM46" s="3">
        <f t="shared" si="8"/>
        <v>49</v>
      </c>
      <c r="CN46" s="3">
        <v>2</v>
      </c>
      <c r="CO46" s="3">
        <v>0</v>
      </c>
      <c r="CP46" s="3">
        <v>372</v>
      </c>
      <c r="CQ46" s="3">
        <f t="shared" si="1"/>
        <v>374</v>
      </c>
      <c r="CR46" s="3">
        <v>1</v>
      </c>
      <c r="CS46" s="3">
        <v>1</v>
      </c>
      <c r="CT46" s="3">
        <v>1</v>
      </c>
      <c r="CU46" s="3">
        <v>1</v>
      </c>
      <c r="CV46" s="3">
        <v>1</v>
      </c>
      <c r="CW46" s="3">
        <v>1</v>
      </c>
      <c r="CX46" s="3">
        <f t="shared" si="16"/>
        <v>83.333333333333343</v>
      </c>
      <c r="CY46" s="13">
        <v>45240</v>
      </c>
      <c r="CZ46" s="3" t="e">
        <f t="shared" ca="1" si="13"/>
        <v>#NAME?</v>
      </c>
      <c r="DA46" s="3">
        <v>2</v>
      </c>
      <c r="DB46" s="7">
        <v>45258</v>
      </c>
      <c r="DC46" s="3">
        <v>15</v>
      </c>
      <c r="DD46" s="3">
        <v>7</v>
      </c>
    </row>
    <row r="47" spans="1:108" ht="14">
      <c r="A47" s="2">
        <f t="shared" si="4"/>
        <v>46</v>
      </c>
      <c r="B47" s="3">
        <v>2</v>
      </c>
      <c r="C47" s="4">
        <v>2.8472222222222223E-3</v>
      </c>
      <c r="D47" s="3">
        <v>4.82</v>
      </c>
      <c r="E47" s="3">
        <v>43.28</v>
      </c>
      <c r="F47" s="3">
        <v>0</v>
      </c>
      <c r="G47" s="3">
        <v>0</v>
      </c>
      <c r="H47" s="3">
        <v>0</v>
      </c>
      <c r="I47" s="3">
        <v>0</v>
      </c>
      <c r="J47" s="3">
        <v>21</v>
      </c>
      <c r="K47" s="3">
        <v>0</v>
      </c>
      <c r="L47" s="3">
        <v>0</v>
      </c>
      <c r="M47" s="3">
        <v>0</v>
      </c>
      <c r="N47" s="3">
        <v>0</v>
      </c>
      <c r="O47" s="3">
        <v>0</v>
      </c>
      <c r="P47" s="3">
        <v>0</v>
      </c>
      <c r="Q47" s="3">
        <v>0</v>
      </c>
      <c r="R47" s="3">
        <v>1</v>
      </c>
      <c r="S47" s="3">
        <v>0</v>
      </c>
      <c r="T47" s="3">
        <f t="shared" si="0"/>
        <v>22</v>
      </c>
      <c r="U47" s="3">
        <v>5</v>
      </c>
      <c r="V47" s="3">
        <v>13</v>
      </c>
      <c r="W47" s="5">
        <v>0</v>
      </c>
      <c r="X47" s="5">
        <v>0</v>
      </c>
      <c r="Y47" s="3">
        <v>0</v>
      </c>
      <c r="Z47" s="5">
        <v>0</v>
      </c>
      <c r="AA47" s="5">
        <v>0</v>
      </c>
      <c r="AB47" s="3">
        <v>0</v>
      </c>
      <c r="AC47" s="3">
        <v>0</v>
      </c>
      <c r="AD47" s="5">
        <v>19</v>
      </c>
      <c r="AE47" s="5">
        <v>1</v>
      </c>
      <c r="AF47" s="5">
        <v>0</v>
      </c>
      <c r="AG47" s="5">
        <v>0</v>
      </c>
      <c r="AH47" s="3">
        <v>1</v>
      </c>
      <c r="AI47" s="5">
        <v>0</v>
      </c>
      <c r="AJ47" s="5">
        <v>0</v>
      </c>
      <c r="AK47" s="5">
        <v>0</v>
      </c>
      <c r="AL47" s="5">
        <v>0</v>
      </c>
      <c r="AM47" s="5">
        <v>0</v>
      </c>
      <c r="AN47" s="3">
        <v>0</v>
      </c>
      <c r="AO47" s="3">
        <v>8</v>
      </c>
      <c r="AP47" s="5">
        <v>0</v>
      </c>
      <c r="AQ47" s="3">
        <v>8</v>
      </c>
      <c r="AR47" s="3">
        <v>0</v>
      </c>
      <c r="AS47" s="3">
        <v>0</v>
      </c>
      <c r="AT47" s="3">
        <v>0</v>
      </c>
      <c r="AU47" s="5">
        <v>0</v>
      </c>
      <c r="AV47" s="5">
        <v>0</v>
      </c>
      <c r="AW47" s="5">
        <v>0</v>
      </c>
      <c r="AX47" s="3">
        <f t="shared" si="11"/>
        <v>50</v>
      </c>
      <c r="AY47" s="3">
        <v>15</v>
      </c>
      <c r="AZ47" s="3">
        <v>1</v>
      </c>
      <c r="BA47" s="3">
        <v>1</v>
      </c>
      <c r="BB47" s="3">
        <v>28</v>
      </c>
      <c r="BC47" s="3">
        <v>0</v>
      </c>
      <c r="BD47" s="3">
        <v>0</v>
      </c>
      <c r="BE47" s="3">
        <v>3</v>
      </c>
      <c r="BF47" s="3">
        <v>0</v>
      </c>
      <c r="BG47" s="3">
        <v>2</v>
      </c>
      <c r="BH47" s="3">
        <v>2</v>
      </c>
      <c r="BI47" s="3">
        <v>1</v>
      </c>
      <c r="BJ47" s="3">
        <f t="shared" si="6"/>
        <v>53</v>
      </c>
      <c r="BK47" s="3">
        <v>2</v>
      </c>
      <c r="BL47" s="3">
        <v>17</v>
      </c>
      <c r="BM47" s="3">
        <v>24</v>
      </c>
      <c r="BN47" s="3">
        <v>0</v>
      </c>
      <c r="BO47" s="3">
        <v>0</v>
      </c>
      <c r="BP47" s="3">
        <v>0</v>
      </c>
      <c r="BQ47" s="3">
        <v>0</v>
      </c>
      <c r="BR47" s="3">
        <v>12</v>
      </c>
      <c r="BS47" s="3">
        <v>0</v>
      </c>
      <c r="BT47" s="3">
        <v>0</v>
      </c>
      <c r="BU47" s="3">
        <v>1</v>
      </c>
      <c r="BV47" s="3">
        <v>1</v>
      </c>
      <c r="BW47" s="3">
        <v>0</v>
      </c>
      <c r="BX47" s="3">
        <v>1</v>
      </c>
      <c r="BY47" s="3">
        <v>1</v>
      </c>
      <c r="BZ47" s="3">
        <v>1</v>
      </c>
      <c r="CA47" s="3">
        <v>0</v>
      </c>
      <c r="CB47" s="3">
        <f t="shared" si="7"/>
        <v>60</v>
      </c>
      <c r="CC47" s="3">
        <v>9</v>
      </c>
      <c r="CD47" s="3">
        <v>27</v>
      </c>
      <c r="CE47" s="3">
        <v>0</v>
      </c>
      <c r="CF47" s="3">
        <v>46</v>
      </c>
      <c r="CG47" s="3">
        <v>0</v>
      </c>
      <c r="CH47" s="3">
        <v>42</v>
      </c>
      <c r="CI47" s="3">
        <v>0</v>
      </c>
      <c r="CJ47" s="3">
        <v>0</v>
      </c>
      <c r="CK47" s="3">
        <v>7</v>
      </c>
      <c r="CL47" s="3">
        <v>0</v>
      </c>
      <c r="CM47" s="3">
        <f t="shared" si="8"/>
        <v>131</v>
      </c>
      <c r="CN47" s="3">
        <v>8</v>
      </c>
      <c r="CO47" s="3">
        <v>4</v>
      </c>
      <c r="CP47" s="3">
        <v>585</v>
      </c>
      <c r="CQ47" s="3">
        <f t="shared" si="1"/>
        <v>597</v>
      </c>
      <c r="CR47" s="3">
        <v>1</v>
      </c>
      <c r="CS47" s="3">
        <v>1</v>
      </c>
      <c r="CT47" s="3">
        <v>1</v>
      </c>
      <c r="CU47" s="3">
        <v>1</v>
      </c>
      <c r="CV47" s="3">
        <v>1</v>
      </c>
      <c r="CW47" s="3">
        <v>0</v>
      </c>
      <c r="CX47" s="3">
        <f t="shared" si="16"/>
        <v>83.333333333333343</v>
      </c>
      <c r="CY47" s="3"/>
      <c r="CZ47" s="3"/>
      <c r="DA47" s="3">
        <v>6</v>
      </c>
      <c r="DB47" s="6">
        <v>45481</v>
      </c>
      <c r="DC47" s="3">
        <v>10</v>
      </c>
      <c r="DD47" s="3">
        <v>7</v>
      </c>
    </row>
    <row r="48" spans="1:108" ht="14">
      <c r="A48" s="2">
        <f t="shared" si="4"/>
        <v>47</v>
      </c>
      <c r="B48" s="3">
        <v>2</v>
      </c>
      <c r="C48" s="4">
        <v>3.7962962962962963E-3</v>
      </c>
      <c r="D48" s="3">
        <v>5.97</v>
      </c>
      <c r="E48" s="3">
        <v>30.11</v>
      </c>
      <c r="F48" s="3">
        <v>0</v>
      </c>
      <c r="G48" s="3">
        <v>0</v>
      </c>
      <c r="H48" s="3">
        <v>0</v>
      </c>
      <c r="I48" s="3">
        <v>0</v>
      </c>
      <c r="J48" s="3">
        <v>0</v>
      </c>
      <c r="K48" s="3">
        <v>0</v>
      </c>
      <c r="L48" s="3">
        <v>0</v>
      </c>
      <c r="M48" s="3">
        <v>0</v>
      </c>
      <c r="N48" s="3">
        <v>0</v>
      </c>
      <c r="O48" s="3">
        <v>0</v>
      </c>
      <c r="P48" s="3">
        <v>0</v>
      </c>
      <c r="Q48" s="3">
        <v>0</v>
      </c>
      <c r="R48" s="3">
        <v>0</v>
      </c>
      <c r="S48" s="3">
        <v>1</v>
      </c>
      <c r="T48" s="3">
        <f t="shared" si="0"/>
        <v>1</v>
      </c>
      <c r="U48" s="3">
        <v>1</v>
      </c>
      <c r="V48" s="3">
        <v>0</v>
      </c>
      <c r="W48" s="5">
        <v>0</v>
      </c>
      <c r="X48" s="5">
        <v>0</v>
      </c>
      <c r="Y48" s="3">
        <v>0</v>
      </c>
      <c r="Z48" s="5">
        <v>0</v>
      </c>
      <c r="AA48" s="5">
        <v>0</v>
      </c>
      <c r="AB48" s="3">
        <v>0</v>
      </c>
      <c r="AC48" s="3">
        <v>0</v>
      </c>
      <c r="AD48" s="5">
        <v>0</v>
      </c>
      <c r="AE48" s="5">
        <v>0</v>
      </c>
      <c r="AF48" s="5">
        <v>0</v>
      </c>
      <c r="AG48" s="5">
        <v>0</v>
      </c>
      <c r="AH48" s="3">
        <v>1</v>
      </c>
      <c r="AI48" s="5">
        <v>0</v>
      </c>
      <c r="AJ48" s="5">
        <v>0</v>
      </c>
      <c r="AK48" s="5">
        <v>0</v>
      </c>
      <c r="AL48" s="5">
        <v>0</v>
      </c>
      <c r="AM48" s="5">
        <v>0</v>
      </c>
      <c r="AN48" s="3">
        <v>0</v>
      </c>
      <c r="AO48" s="5">
        <v>0</v>
      </c>
      <c r="AP48" s="5">
        <v>0</v>
      </c>
      <c r="AQ48" s="5">
        <v>0</v>
      </c>
      <c r="AR48" s="3">
        <v>0</v>
      </c>
      <c r="AS48" s="3">
        <v>0</v>
      </c>
      <c r="AT48" s="3">
        <v>2</v>
      </c>
      <c r="AU48" s="3">
        <v>1</v>
      </c>
      <c r="AV48" s="5">
        <v>0</v>
      </c>
      <c r="AW48" s="5">
        <v>0</v>
      </c>
      <c r="AX48" s="3">
        <f t="shared" si="11"/>
        <v>4</v>
      </c>
      <c r="AY48" s="3">
        <v>7</v>
      </c>
      <c r="AZ48" s="3">
        <v>0</v>
      </c>
      <c r="BA48" s="3">
        <v>0</v>
      </c>
      <c r="BB48" s="3">
        <v>1</v>
      </c>
      <c r="BC48" s="3">
        <v>0</v>
      </c>
      <c r="BD48" s="3">
        <v>0</v>
      </c>
      <c r="BE48" s="3">
        <v>7</v>
      </c>
      <c r="BF48" s="3">
        <v>2</v>
      </c>
      <c r="BG48" s="3">
        <v>1</v>
      </c>
      <c r="BH48" s="3">
        <v>1</v>
      </c>
      <c r="BI48" s="3">
        <v>2</v>
      </c>
      <c r="BJ48" s="3">
        <f t="shared" si="6"/>
        <v>21</v>
      </c>
      <c r="BK48" s="3">
        <v>1</v>
      </c>
      <c r="BL48" s="3">
        <v>10</v>
      </c>
      <c r="BM48" s="3">
        <v>0</v>
      </c>
      <c r="BN48" s="3">
        <v>0</v>
      </c>
      <c r="BO48" s="3">
        <v>0</v>
      </c>
      <c r="BP48" s="3"/>
      <c r="BQ48" s="3">
        <v>0</v>
      </c>
      <c r="BR48" s="3">
        <v>11</v>
      </c>
      <c r="BS48" s="3">
        <v>0</v>
      </c>
      <c r="BT48" s="3">
        <v>1</v>
      </c>
      <c r="BU48" s="3">
        <v>1</v>
      </c>
      <c r="BV48" s="3">
        <v>2</v>
      </c>
      <c r="BW48" s="3">
        <v>0</v>
      </c>
      <c r="BX48" s="3">
        <v>1</v>
      </c>
      <c r="BY48" s="3">
        <v>1</v>
      </c>
      <c r="BZ48" s="3">
        <v>1</v>
      </c>
      <c r="CA48" s="3">
        <v>0</v>
      </c>
      <c r="CB48" s="3">
        <f t="shared" si="7"/>
        <v>29</v>
      </c>
      <c r="CC48" s="3">
        <v>2</v>
      </c>
      <c r="CD48" s="3">
        <v>29</v>
      </c>
      <c r="CE48" s="3">
        <v>0</v>
      </c>
      <c r="CF48" s="3">
        <v>68</v>
      </c>
      <c r="CG48" s="3">
        <v>1</v>
      </c>
      <c r="CH48" s="3">
        <v>0</v>
      </c>
      <c r="CI48" s="3">
        <v>1</v>
      </c>
      <c r="CJ48" s="3">
        <v>0</v>
      </c>
      <c r="CK48" s="3">
        <v>1</v>
      </c>
      <c r="CL48" s="3">
        <v>1</v>
      </c>
      <c r="CM48" s="3">
        <f t="shared" si="8"/>
        <v>103</v>
      </c>
      <c r="CN48" s="3">
        <v>4</v>
      </c>
      <c r="CO48" s="3">
        <v>0</v>
      </c>
      <c r="CP48" s="3">
        <v>271</v>
      </c>
      <c r="CQ48" s="3">
        <f t="shared" si="1"/>
        <v>275</v>
      </c>
      <c r="CR48" s="3">
        <v>1</v>
      </c>
      <c r="CS48" s="3">
        <v>1</v>
      </c>
      <c r="CT48" s="3">
        <v>1</v>
      </c>
      <c r="CU48" s="3">
        <v>1</v>
      </c>
      <c r="CV48" s="3">
        <v>1</v>
      </c>
      <c r="CW48" s="3">
        <v>1</v>
      </c>
      <c r="CX48" s="3">
        <f t="shared" si="16"/>
        <v>83.333333333333343</v>
      </c>
      <c r="CY48" s="10">
        <v>44095</v>
      </c>
      <c r="CZ48" s="3" t="e">
        <f ca="1">_xludf.DAYS($CZ$76,CY48)</f>
        <v>#NAME?</v>
      </c>
      <c r="DA48" s="3">
        <v>5</v>
      </c>
      <c r="DB48" s="6">
        <v>45461</v>
      </c>
      <c r="DC48" s="3">
        <v>7</v>
      </c>
      <c r="DD48" s="3">
        <v>7</v>
      </c>
    </row>
    <row r="49" spans="1:108" ht="14">
      <c r="A49" s="2">
        <f t="shared" si="4"/>
        <v>48</v>
      </c>
      <c r="B49" s="3">
        <v>2</v>
      </c>
      <c r="C49" s="4">
        <v>3.2638888888888891E-3</v>
      </c>
      <c r="D49" s="3">
        <v>5.0999999999999996</v>
      </c>
      <c r="E49" s="3">
        <v>38.47</v>
      </c>
      <c r="F49" s="3">
        <v>1</v>
      </c>
      <c r="G49" s="3">
        <v>0</v>
      </c>
      <c r="H49" s="3">
        <v>0</v>
      </c>
      <c r="I49" s="3">
        <v>0</v>
      </c>
      <c r="J49" s="3">
        <v>0</v>
      </c>
      <c r="K49" s="3">
        <v>0</v>
      </c>
      <c r="L49" s="3">
        <v>0</v>
      </c>
      <c r="M49" s="3">
        <v>0</v>
      </c>
      <c r="N49" s="3">
        <v>0</v>
      </c>
      <c r="O49" s="3">
        <v>0</v>
      </c>
      <c r="P49" s="3">
        <v>0</v>
      </c>
      <c r="Q49" s="3">
        <v>1</v>
      </c>
      <c r="R49" s="3">
        <v>0</v>
      </c>
      <c r="S49" s="3">
        <v>0</v>
      </c>
      <c r="T49" s="3">
        <f t="shared" si="0"/>
        <v>2</v>
      </c>
      <c r="U49" s="3">
        <v>1</v>
      </c>
      <c r="V49" s="3">
        <v>0</v>
      </c>
      <c r="W49" s="5">
        <v>0</v>
      </c>
      <c r="X49" s="5">
        <v>0</v>
      </c>
      <c r="Y49" s="3">
        <v>0</v>
      </c>
      <c r="Z49" s="5">
        <v>0</v>
      </c>
      <c r="AA49" s="5">
        <v>0</v>
      </c>
      <c r="AB49" s="3">
        <v>3</v>
      </c>
      <c r="AC49" s="3">
        <v>0</v>
      </c>
      <c r="AD49" s="5">
        <v>0</v>
      </c>
      <c r="AE49" s="5">
        <v>14</v>
      </c>
      <c r="AF49" s="5">
        <v>0</v>
      </c>
      <c r="AG49" s="5">
        <v>0</v>
      </c>
      <c r="AH49" s="3">
        <v>2</v>
      </c>
      <c r="AI49" s="5">
        <v>0</v>
      </c>
      <c r="AJ49" s="3">
        <v>2</v>
      </c>
      <c r="AK49" s="3">
        <v>1</v>
      </c>
      <c r="AL49" s="5">
        <v>0</v>
      </c>
      <c r="AM49" s="5">
        <v>0</v>
      </c>
      <c r="AN49" s="3">
        <v>0</v>
      </c>
      <c r="AO49" s="3">
        <v>9</v>
      </c>
      <c r="AP49" s="5">
        <v>0</v>
      </c>
      <c r="AQ49" s="3">
        <v>1</v>
      </c>
      <c r="AR49" s="3">
        <v>26</v>
      </c>
      <c r="AS49" s="3">
        <v>0</v>
      </c>
      <c r="AT49" s="5">
        <v>0</v>
      </c>
      <c r="AU49" s="5">
        <v>0</v>
      </c>
      <c r="AV49" s="5">
        <v>0</v>
      </c>
      <c r="AW49" s="5">
        <v>0</v>
      </c>
      <c r="AX49" s="3">
        <f t="shared" si="11"/>
        <v>58</v>
      </c>
      <c r="AY49" s="3">
        <v>24</v>
      </c>
      <c r="AZ49" s="3">
        <v>3</v>
      </c>
      <c r="BA49" s="3">
        <v>0</v>
      </c>
      <c r="BB49" s="3">
        <v>84</v>
      </c>
      <c r="BC49" s="3">
        <v>0</v>
      </c>
      <c r="BD49" s="3">
        <v>0</v>
      </c>
      <c r="BE49" s="3">
        <v>3</v>
      </c>
      <c r="BF49" s="3">
        <v>0</v>
      </c>
      <c r="BG49" s="3">
        <v>1</v>
      </c>
      <c r="BH49" s="3">
        <v>1</v>
      </c>
      <c r="BI49" s="3">
        <v>1</v>
      </c>
      <c r="BJ49" s="3">
        <f t="shared" si="6"/>
        <v>117</v>
      </c>
      <c r="BK49" s="3">
        <v>2</v>
      </c>
      <c r="BL49" s="3">
        <v>9</v>
      </c>
      <c r="BM49" s="3">
        <v>50</v>
      </c>
      <c r="BN49" s="3">
        <v>13</v>
      </c>
      <c r="BO49" s="3">
        <v>1</v>
      </c>
      <c r="BP49" s="3">
        <v>5</v>
      </c>
      <c r="BQ49" s="3">
        <v>0</v>
      </c>
      <c r="BR49" s="3">
        <v>112</v>
      </c>
      <c r="BS49" s="3">
        <v>0</v>
      </c>
      <c r="BT49" s="3">
        <v>2</v>
      </c>
      <c r="BU49" s="3">
        <v>1</v>
      </c>
      <c r="BV49" s="3">
        <v>1</v>
      </c>
      <c r="BW49" s="3">
        <v>0</v>
      </c>
      <c r="BX49" s="3">
        <v>1</v>
      </c>
      <c r="BY49" s="3">
        <v>1</v>
      </c>
      <c r="BZ49" s="3">
        <v>1</v>
      </c>
      <c r="CA49" s="3">
        <v>0</v>
      </c>
      <c r="CB49" s="3">
        <f t="shared" si="7"/>
        <v>199</v>
      </c>
      <c r="CC49" s="3">
        <v>2</v>
      </c>
      <c r="CD49" s="3">
        <v>34</v>
      </c>
      <c r="CE49" s="3">
        <v>0</v>
      </c>
      <c r="CF49" s="3">
        <v>6</v>
      </c>
      <c r="CG49" s="3">
        <v>0</v>
      </c>
      <c r="CH49" s="3">
        <v>0</v>
      </c>
      <c r="CI49" s="3">
        <v>0</v>
      </c>
      <c r="CJ49" s="3">
        <v>6</v>
      </c>
      <c r="CK49" s="3">
        <v>2</v>
      </c>
      <c r="CL49" s="3">
        <v>0</v>
      </c>
      <c r="CM49" s="3">
        <f t="shared" si="8"/>
        <v>50</v>
      </c>
      <c r="CN49" s="3">
        <v>0</v>
      </c>
      <c r="CO49" s="3">
        <v>0</v>
      </c>
      <c r="CP49" s="3">
        <v>0</v>
      </c>
      <c r="CQ49" s="3">
        <f t="shared" si="1"/>
        <v>0</v>
      </c>
      <c r="CR49" s="3">
        <v>1</v>
      </c>
      <c r="CS49" s="3">
        <v>1</v>
      </c>
      <c r="CT49" s="3">
        <v>1</v>
      </c>
      <c r="CU49" s="3">
        <v>0</v>
      </c>
      <c r="CV49" s="3">
        <v>1</v>
      </c>
      <c r="CW49" s="3">
        <v>1</v>
      </c>
      <c r="CX49" s="3">
        <f t="shared" si="16"/>
        <v>66.666666666666657</v>
      </c>
      <c r="CY49" s="3"/>
      <c r="CZ49" s="3"/>
      <c r="DA49" s="3">
        <v>6</v>
      </c>
      <c r="DB49" s="6">
        <v>44831</v>
      </c>
      <c r="DC49" s="3">
        <v>10</v>
      </c>
      <c r="DD49" s="3">
        <v>4</v>
      </c>
    </row>
    <row r="50" spans="1:108" ht="14">
      <c r="A50" s="2">
        <f t="shared" si="4"/>
        <v>49</v>
      </c>
      <c r="B50" s="3">
        <v>2</v>
      </c>
      <c r="C50" s="4">
        <v>4.7800925925925927E-3</v>
      </c>
      <c r="D50" s="3">
        <v>6.51</v>
      </c>
      <c r="E50" s="3">
        <v>39.42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  <c r="N50" s="3">
        <v>0</v>
      </c>
      <c r="O50" s="3">
        <v>0</v>
      </c>
      <c r="P50" s="3">
        <v>0</v>
      </c>
      <c r="Q50" s="3">
        <v>0</v>
      </c>
      <c r="R50" s="3">
        <v>0</v>
      </c>
      <c r="S50" s="3">
        <v>0</v>
      </c>
      <c r="T50" s="3">
        <f t="shared" si="0"/>
        <v>0</v>
      </c>
      <c r="U50" s="3">
        <v>0</v>
      </c>
      <c r="V50" s="3">
        <v>0</v>
      </c>
      <c r="W50" s="5">
        <v>0</v>
      </c>
      <c r="X50" s="5">
        <v>0</v>
      </c>
      <c r="Y50" s="3">
        <v>0</v>
      </c>
      <c r="Z50" s="5">
        <v>0</v>
      </c>
      <c r="AA50" s="5">
        <v>0</v>
      </c>
      <c r="AB50" s="5">
        <v>0</v>
      </c>
      <c r="AC50" s="3">
        <v>0</v>
      </c>
      <c r="AD50" s="5">
        <v>0</v>
      </c>
      <c r="AE50" s="5">
        <v>0</v>
      </c>
      <c r="AF50" s="5">
        <v>0</v>
      </c>
      <c r="AG50" s="5">
        <v>0</v>
      </c>
      <c r="AH50" s="5">
        <v>0</v>
      </c>
      <c r="AI50" s="5">
        <v>0</v>
      </c>
      <c r="AJ50" s="5">
        <v>0</v>
      </c>
      <c r="AK50" s="5">
        <v>0</v>
      </c>
      <c r="AL50" s="3">
        <v>1</v>
      </c>
      <c r="AM50" s="5">
        <v>0</v>
      </c>
      <c r="AN50" s="3">
        <v>0</v>
      </c>
      <c r="AO50" s="5">
        <v>0</v>
      </c>
      <c r="AP50" s="5">
        <v>0</v>
      </c>
      <c r="AQ50" s="3">
        <v>1</v>
      </c>
      <c r="AR50" s="5">
        <v>0</v>
      </c>
      <c r="AS50" s="3">
        <v>0</v>
      </c>
      <c r="AT50" s="5">
        <v>0</v>
      </c>
      <c r="AU50" s="5">
        <v>0</v>
      </c>
      <c r="AV50" s="5">
        <v>0</v>
      </c>
      <c r="AW50" s="5">
        <v>0</v>
      </c>
      <c r="AX50" s="3">
        <f t="shared" si="11"/>
        <v>2</v>
      </c>
      <c r="AY50" s="3">
        <v>10</v>
      </c>
      <c r="AZ50" s="3">
        <v>23</v>
      </c>
      <c r="BA50" s="3">
        <v>0</v>
      </c>
      <c r="BB50" s="3">
        <v>2</v>
      </c>
      <c r="BC50" s="3">
        <v>0</v>
      </c>
      <c r="BD50" s="3">
        <v>0</v>
      </c>
      <c r="BE50" s="3">
        <v>10</v>
      </c>
      <c r="BF50" s="3">
        <v>0</v>
      </c>
      <c r="BG50" s="3">
        <v>1</v>
      </c>
      <c r="BH50" s="3">
        <v>1</v>
      </c>
      <c r="BI50" s="3">
        <v>1</v>
      </c>
      <c r="BJ50" s="3">
        <f t="shared" si="6"/>
        <v>48</v>
      </c>
      <c r="BK50" s="3">
        <v>1</v>
      </c>
      <c r="BL50" s="3">
        <v>25</v>
      </c>
      <c r="BM50" s="3">
        <v>24</v>
      </c>
      <c r="BN50" s="3">
        <v>0</v>
      </c>
      <c r="BO50" s="3">
        <v>0</v>
      </c>
      <c r="BP50" s="3"/>
      <c r="BQ50" s="3">
        <v>0</v>
      </c>
      <c r="BR50" s="3">
        <v>43</v>
      </c>
      <c r="BS50" s="3">
        <v>0</v>
      </c>
      <c r="BT50" s="3">
        <v>0</v>
      </c>
      <c r="BU50" s="3">
        <v>1</v>
      </c>
      <c r="BV50" s="3">
        <v>2</v>
      </c>
      <c r="BW50" s="3">
        <v>2</v>
      </c>
      <c r="BX50" s="3">
        <v>1</v>
      </c>
      <c r="BY50" s="3">
        <v>1</v>
      </c>
      <c r="BZ50" s="3">
        <v>0</v>
      </c>
      <c r="CA50" s="3">
        <v>0</v>
      </c>
      <c r="CB50" s="3">
        <f t="shared" si="7"/>
        <v>100</v>
      </c>
      <c r="CC50" s="3">
        <v>36</v>
      </c>
      <c r="CD50" s="3">
        <v>15</v>
      </c>
      <c r="CE50" s="3">
        <v>0</v>
      </c>
      <c r="CF50" s="3">
        <v>64</v>
      </c>
      <c r="CG50" s="3">
        <v>35</v>
      </c>
      <c r="CH50" s="3">
        <v>0</v>
      </c>
      <c r="CI50" s="3">
        <v>2</v>
      </c>
      <c r="CJ50" s="3">
        <v>65</v>
      </c>
      <c r="CK50" s="3">
        <v>46</v>
      </c>
      <c r="CL50" s="3">
        <v>0</v>
      </c>
      <c r="CM50" s="3">
        <f t="shared" si="8"/>
        <v>263</v>
      </c>
      <c r="CN50" s="3">
        <v>56</v>
      </c>
      <c r="CO50" s="3">
        <v>0</v>
      </c>
      <c r="CP50" s="3">
        <v>692</v>
      </c>
      <c r="CQ50" s="3">
        <f t="shared" si="1"/>
        <v>748</v>
      </c>
      <c r="CR50" s="3">
        <v>1</v>
      </c>
      <c r="CS50" s="3">
        <v>1</v>
      </c>
      <c r="CT50" s="3">
        <v>1</v>
      </c>
      <c r="CU50" s="3">
        <v>1</v>
      </c>
      <c r="CV50" s="3">
        <v>1</v>
      </c>
      <c r="CW50" s="3">
        <v>1</v>
      </c>
      <c r="CX50" s="3">
        <f t="shared" si="16"/>
        <v>83.333333333333343</v>
      </c>
      <c r="CY50" s="10">
        <v>45103</v>
      </c>
      <c r="CZ50" s="3" t="e">
        <f t="shared" ref="CZ50:CZ51" ca="1" si="17">_xludf.DAYS($CZ$76,CY50)</f>
        <v>#NAME?</v>
      </c>
      <c r="DA50" s="3">
        <v>3</v>
      </c>
      <c r="DB50" s="6">
        <v>45470</v>
      </c>
      <c r="DC50" s="3">
        <v>14</v>
      </c>
      <c r="DD50" s="3">
        <v>7</v>
      </c>
    </row>
    <row r="51" spans="1:108" ht="14">
      <c r="A51" s="2">
        <f t="shared" si="4"/>
        <v>50</v>
      </c>
      <c r="B51" s="3">
        <v>2</v>
      </c>
      <c r="C51" s="4">
        <v>3.9351851851851848E-3</v>
      </c>
      <c r="D51" s="3">
        <v>4.8600000000000003</v>
      </c>
      <c r="E51" s="3">
        <v>36.33</v>
      </c>
      <c r="F51" s="3">
        <v>0</v>
      </c>
      <c r="G51" s="3">
        <v>0</v>
      </c>
      <c r="H51" s="3">
        <v>0</v>
      </c>
      <c r="I51" s="3">
        <v>0</v>
      </c>
      <c r="J51" s="3">
        <v>0</v>
      </c>
      <c r="K51" s="3">
        <v>0</v>
      </c>
      <c r="L51" s="3">
        <v>0</v>
      </c>
      <c r="M51" s="3">
        <v>1</v>
      </c>
      <c r="N51" s="3">
        <v>0</v>
      </c>
      <c r="O51" s="3">
        <v>0</v>
      </c>
      <c r="P51" s="3">
        <v>0</v>
      </c>
      <c r="Q51" s="3">
        <v>0</v>
      </c>
      <c r="R51" s="3">
        <v>0</v>
      </c>
      <c r="S51" s="3">
        <v>0</v>
      </c>
      <c r="T51" s="3">
        <f t="shared" si="0"/>
        <v>1</v>
      </c>
      <c r="U51" s="3">
        <v>1</v>
      </c>
      <c r="V51" s="3">
        <v>0</v>
      </c>
      <c r="W51" s="5">
        <v>0</v>
      </c>
      <c r="X51" s="5">
        <v>0</v>
      </c>
      <c r="Y51" s="3">
        <v>0</v>
      </c>
      <c r="Z51" s="5">
        <v>0</v>
      </c>
      <c r="AA51" s="5">
        <v>0</v>
      </c>
      <c r="AB51" s="5">
        <v>0</v>
      </c>
      <c r="AC51" s="3">
        <v>0</v>
      </c>
      <c r="AD51" s="5">
        <v>0</v>
      </c>
      <c r="AE51" s="5">
        <v>0</v>
      </c>
      <c r="AF51" s="5">
        <v>0</v>
      </c>
      <c r="AG51" s="5">
        <v>0</v>
      </c>
      <c r="AH51" s="3">
        <v>5</v>
      </c>
      <c r="AI51" s="5">
        <v>0</v>
      </c>
      <c r="AJ51" s="5">
        <v>0</v>
      </c>
      <c r="AK51" s="5">
        <v>0</v>
      </c>
      <c r="AL51" s="5">
        <v>0</v>
      </c>
      <c r="AM51" s="5">
        <v>0</v>
      </c>
      <c r="AN51" s="3">
        <v>0</v>
      </c>
      <c r="AO51" s="3">
        <v>5</v>
      </c>
      <c r="AP51" s="5">
        <v>0</v>
      </c>
      <c r="AQ51" s="3">
        <v>2</v>
      </c>
      <c r="AR51" s="5">
        <v>0</v>
      </c>
      <c r="AS51" s="3">
        <v>0</v>
      </c>
      <c r="AT51" s="5">
        <v>0</v>
      </c>
      <c r="AU51" s="5">
        <v>0</v>
      </c>
      <c r="AV51" s="5">
        <v>0</v>
      </c>
      <c r="AW51" s="5">
        <v>0</v>
      </c>
      <c r="AX51" s="3">
        <f t="shared" si="11"/>
        <v>12</v>
      </c>
      <c r="AY51" s="3">
        <v>38</v>
      </c>
      <c r="AZ51" s="3">
        <v>4</v>
      </c>
      <c r="BA51" s="3">
        <v>2</v>
      </c>
      <c r="BB51" s="3">
        <v>5</v>
      </c>
      <c r="BC51" s="3">
        <v>0</v>
      </c>
      <c r="BD51" s="3">
        <v>0</v>
      </c>
      <c r="BE51" s="3">
        <v>4</v>
      </c>
      <c r="BF51" s="3">
        <v>0</v>
      </c>
      <c r="BG51" s="3">
        <v>1</v>
      </c>
      <c r="BH51" s="3">
        <v>1</v>
      </c>
      <c r="BI51" s="3">
        <v>1</v>
      </c>
      <c r="BJ51" s="3">
        <f t="shared" si="6"/>
        <v>56</v>
      </c>
      <c r="BK51" s="3">
        <v>0</v>
      </c>
      <c r="BL51" s="3">
        <v>9</v>
      </c>
      <c r="BM51" s="3">
        <v>23</v>
      </c>
      <c r="BN51" s="3">
        <v>4</v>
      </c>
      <c r="BO51" s="3">
        <v>0</v>
      </c>
      <c r="BP51" s="3">
        <v>0</v>
      </c>
      <c r="BQ51" s="3">
        <v>0</v>
      </c>
      <c r="BR51" s="3">
        <v>58</v>
      </c>
      <c r="BS51" s="3">
        <v>0</v>
      </c>
      <c r="BT51" s="3">
        <v>5</v>
      </c>
      <c r="BU51" s="3">
        <v>1</v>
      </c>
      <c r="BV51" s="3">
        <v>1</v>
      </c>
      <c r="BW51" s="3">
        <v>0</v>
      </c>
      <c r="BX51" s="3">
        <v>1</v>
      </c>
      <c r="BY51" s="3">
        <v>1</v>
      </c>
      <c r="BZ51" s="3">
        <v>0</v>
      </c>
      <c r="CA51" s="3">
        <v>0</v>
      </c>
      <c r="CB51" s="3">
        <f t="shared" si="7"/>
        <v>103</v>
      </c>
      <c r="CC51" s="3">
        <v>291</v>
      </c>
      <c r="CD51" s="3">
        <v>106</v>
      </c>
      <c r="CE51" s="3">
        <v>0</v>
      </c>
      <c r="CF51" s="3">
        <v>280</v>
      </c>
      <c r="CG51" s="3">
        <v>0</v>
      </c>
      <c r="CH51" s="3">
        <v>6</v>
      </c>
      <c r="CI51" s="3">
        <v>0</v>
      </c>
      <c r="CJ51" s="3">
        <v>46</v>
      </c>
      <c r="CK51" s="3">
        <v>25</v>
      </c>
      <c r="CL51" s="3">
        <v>43</v>
      </c>
      <c r="CM51" s="3">
        <f t="shared" si="8"/>
        <v>797</v>
      </c>
      <c r="CN51" s="3">
        <v>2</v>
      </c>
      <c r="CO51" s="3">
        <v>0</v>
      </c>
      <c r="CP51" s="3">
        <v>9</v>
      </c>
      <c r="CQ51" s="3">
        <f t="shared" si="1"/>
        <v>11</v>
      </c>
      <c r="CR51" s="3">
        <v>1</v>
      </c>
      <c r="CS51" s="3">
        <v>1</v>
      </c>
      <c r="CT51" s="3">
        <v>1</v>
      </c>
      <c r="CU51" s="3">
        <v>1</v>
      </c>
      <c r="CV51" s="3">
        <v>1</v>
      </c>
      <c r="CW51" s="3">
        <v>0</v>
      </c>
      <c r="CX51" s="3">
        <f t="shared" si="16"/>
        <v>83.333333333333343</v>
      </c>
      <c r="CY51" s="13">
        <v>45245</v>
      </c>
      <c r="CZ51" s="3" t="e">
        <f t="shared" ca="1" si="17"/>
        <v>#NAME?</v>
      </c>
      <c r="DA51" s="3">
        <v>2</v>
      </c>
      <c r="DB51" s="7">
        <v>45252</v>
      </c>
      <c r="DC51" s="3">
        <v>10</v>
      </c>
      <c r="DD51" s="3">
        <v>7</v>
      </c>
    </row>
    <row r="52" spans="1:108" ht="14">
      <c r="A52" s="2">
        <f t="shared" si="4"/>
        <v>51</v>
      </c>
      <c r="B52" s="3">
        <v>2</v>
      </c>
      <c r="C52" s="4">
        <v>2.5810185185185185E-3</v>
      </c>
      <c r="D52" s="3">
        <v>3.84</v>
      </c>
      <c r="E52" s="3">
        <v>47.89</v>
      </c>
      <c r="F52" s="3">
        <v>0</v>
      </c>
      <c r="G52" s="3">
        <v>0</v>
      </c>
      <c r="H52" s="3">
        <v>0</v>
      </c>
      <c r="I52" s="3">
        <v>0</v>
      </c>
      <c r="J52" s="3">
        <v>0</v>
      </c>
      <c r="K52" s="3">
        <v>0</v>
      </c>
      <c r="L52" s="5">
        <v>0</v>
      </c>
      <c r="M52" s="5">
        <v>0</v>
      </c>
      <c r="N52" s="3">
        <v>0</v>
      </c>
      <c r="O52" s="3">
        <v>0</v>
      </c>
      <c r="P52" s="3">
        <v>0</v>
      </c>
      <c r="Q52" s="3">
        <v>0</v>
      </c>
      <c r="R52" s="3">
        <v>0</v>
      </c>
      <c r="S52" s="3">
        <v>2</v>
      </c>
      <c r="T52" s="3">
        <f t="shared" si="0"/>
        <v>2</v>
      </c>
      <c r="U52" s="3">
        <v>3</v>
      </c>
      <c r="V52" s="3">
        <v>0</v>
      </c>
      <c r="W52" s="5">
        <v>0</v>
      </c>
      <c r="X52" s="5">
        <v>0</v>
      </c>
      <c r="Y52" s="3">
        <v>0</v>
      </c>
      <c r="Z52" s="5">
        <v>0</v>
      </c>
      <c r="AA52" s="5">
        <v>0</v>
      </c>
      <c r="AB52" s="5">
        <v>0</v>
      </c>
      <c r="AC52" s="3">
        <v>0</v>
      </c>
      <c r="AD52" s="5">
        <v>0</v>
      </c>
      <c r="AE52" s="5">
        <v>0</v>
      </c>
      <c r="AF52" s="5">
        <v>0</v>
      </c>
      <c r="AG52" s="5">
        <v>0</v>
      </c>
      <c r="AH52" s="5">
        <v>0</v>
      </c>
      <c r="AI52" s="5">
        <v>0</v>
      </c>
      <c r="AJ52" s="5">
        <v>0</v>
      </c>
      <c r="AK52" s="5">
        <v>0</v>
      </c>
      <c r="AL52" s="5">
        <v>0</v>
      </c>
      <c r="AM52" s="5">
        <v>0</v>
      </c>
      <c r="AN52" s="3">
        <v>0</v>
      </c>
      <c r="AO52" s="5">
        <v>0</v>
      </c>
      <c r="AP52" s="5">
        <v>0</v>
      </c>
      <c r="AQ52" s="3">
        <v>5</v>
      </c>
      <c r="AR52" s="3">
        <v>1</v>
      </c>
      <c r="AS52" s="3">
        <v>0</v>
      </c>
      <c r="AT52" s="5">
        <v>0</v>
      </c>
      <c r="AU52" s="5">
        <v>0</v>
      </c>
      <c r="AV52" s="5">
        <v>0</v>
      </c>
      <c r="AW52" s="5">
        <v>0</v>
      </c>
      <c r="AX52" s="3">
        <f t="shared" si="11"/>
        <v>6</v>
      </c>
      <c r="AY52" s="3">
        <v>18</v>
      </c>
      <c r="AZ52" s="3">
        <v>2</v>
      </c>
      <c r="BA52" s="3">
        <v>0</v>
      </c>
      <c r="BB52" s="3">
        <v>0</v>
      </c>
      <c r="BC52" s="3">
        <v>0</v>
      </c>
      <c r="BD52" s="3">
        <v>1</v>
      </c>
      <c r="BE52" s="3">
        <v>2</v>
      </c>
      <c r="BF52" s="3">
        <v>0</v>
      </c>
      <c r="BG52" s="3">
        <v>1</v>
      </c>
      <c r="BH52" s="3">
        <v>1</v>
      </c>
      <c r="BI52" s="3">
        <v>1</v>
      </c>
      <c r="BJ52" s="3">
        <f t="shared" si="6"/>
        <v>26</v>
      </c>
      <c r="BK52" s="3">
        <v>1</v>
      </c>
      <c r="BL52" s="3">
        <v>18</v>
      </c>
      <c r="BM52" s="3">
        <v>16</v>
      </c>
      <c r="BN52" s="3">
        <v>0</v>
      </c>
      <c r="BO52" s="3">
        <v>0</v>
      </c>
      <c r="BP52" s="3"/>
      <c r="BQ52" s="3">
        <v>0</v>
      </c>
      <c r="BR52" s="3">
        <v>25</v>
      </c>
      <c r="BS52" s="3">
        <v>0</v>
      </c>
      <c r="BT52" s="3">
        <v>3</v>
      </c>
      <c r="BU52" s="3">
        <v>1</v>
      </c>
      <c r="BV52" s="3">
        <v>1</v>
      </c>
      <c r="BW52" s="3">
        <v>0</v>
      </c>
      <c r="BX52" s="3">
        <v>1</v>
      </c>
      <c r="BY52" s="3">
        <v>1</v>
      </c>
      <c r="BZ52" s="3">
        <v>0</v>
      </c>
      <c r="CA52" s="3">
        <v>0</v>
      </c>
      <c r="CB52" s="3">
        <f t="shared" si="7"/>
        <v>67</v>
      </c>
      <c r="CC52" s="3">
        <v>8</v>
      </c>
      <c r="CD52" s="3">
        <v>22</v>
      </c>
      <c r="CE52" s="3">
        <v>0</v>
      </c>
      <c r="CF52" s="3">
        <v>5</v>
      </c>
      <c r="CG52" s="3">
        <v>1</v>
      </c>
      <c r="CH52" s="3">
        <v>0</v>
      </c>
      <c r="CI52" s="3">
        <v>0</v>
      </c>
      <c r="CJ52" s="3">
        <v>11</v>
      </c>
      <c r="CK52" s="3">
        <v>18</v>
      </c>
      <c r="CL52" s="3">
        <v>1</v>
      </c>
      <c r="CM52" s="3">
        <f t="shared" si="8"/>
        <v>66</v>
      </c>
      <c r="CN52" s="3">
        <v>5</v>
      </c>
      <c r="CO52" s="3">
        <v>0</v>
      </c>
      <c r="CP52" s="3">
        <v>380</v>
      </c>
      <c r="CQ52" s="3">
        <f t="shared" si="1"/>
        <v>385</v>
      </c>
      <c r="CR52" s="3">
        <v>1</v>
      </c>
      <c r="CS52" s="3">
        <v>1</v>
      </c>
      <c r="CT52" s="3">
        <v>1</v>
      </c>
      <c r="CU52" s="3">
        <v>1</v>
      </c>
      <c r="CV52" s="3">
        <v>1</v>
      </c>
      <c r="CW52" s="3">
        <v>1</v>
      </c>
      <c r="CX52" s="3">
        <f t="shared" si="16"/>
        <v>83.333333333333343</v>
      </c>
      <c r="CY52" s="3"/>
      <c r="CZ52" s="3"/>
      <c r="DA52" s="3">
        <v>6</v>
      </c>
      <c r="DB52" s="6">
        <v>43853</v>
      </c>
      <c r="DC52" s="3">
        <v>10</v>
      </c>
      <c r="DD52" s="3">
        <v>7</v>
      </c>
    </row>
    <row r="53" spans="1:108" ht="14">
      <c r="A53" s="2">
        <f t="shared" si="4"/>
        <v>52</v>
      </c>
      <c r="B53" s="3">
        <v>2</v>
      </c>
      <c r="C53" s="4">
        <v>4.4791666666666669E-3</v>
      </c>
      <c r="D53" s="3">
        <v>6.93</v>
      </c>
      <c r="E53" s="3">
        <v>30.33</v>
      </c>
      <c r="F53" s="3">
        <v>0</v>
      </c>
      <c r="G53" s="3">
        <v>0</v>
      </c>
      <c r="H53" s="3">
        <v>0</v>
      </c>
      <c r="I53" s="3">
        <v>0</v>
      </c>
      <c r="J53" s="3">
        <v>0</v>
      </c>
      <c r="K53" s="3">
        <v>0</v>
      </c>
      <c r="L53" s="3">
        <v>1</v>
      </c>
      <c r="M53" s="5">
        <v>0</v>
      </c>
      <c r="N53" s="3">
        <v>0</v>
      </c>
      <c r="O53" s="3">
        <v>0</v>
      </c>
      <c r="P53" s="3">
        <v>0</v>
      </c>
      <c r="Q53" s="3">
        <v>0</v>
      </c>
      <c r="R53" s="3">
        <v>0</v>
      </c>
      <c r="S53" s="3">
        <v>0</v>
      </c>
      <c r="T53" s="3">
        <f t="shared" si="0"/>
        <v>1</v>
      </c>
      <c r="U53" s="3">
        <v>1</v>
      </c>
      <c r="V53" s="3">
        <v>0</v>
      </c>
      <c r="W53" s="5">
        <v>0</v>
      </c>
      <c r="X53" s="5">
        <v>0</v>
      </c>
      <c r="Y53" s="3">
        <v>0</v>
      </c>
      <c r="Z53" s="5">
        <v>0</v>
      </c>
      <c r="AA53" s="5">
        <v>0</v>
      </c>
      <c r="AB53" s="5">
        <v>0</v>
      </c>
      <c r="AC53" s="3">
        <v>0</v>
      </c>
      <c r="AD53" s="5">
        <v>0</v>
      </c>
      <c r="AE53" s="5">
        <v>0</v>
      </c>
      <c r="AF53" s="5">
        <v>0</v>
      </c>
      <c r="AG53" s="5">
        <v>0</v>
      </c>
      <c r="AH53" s="5">
        <v>0</v>
      </c>
      <c r="AI53" s="5">
        <v>0</v>
      </c>
      <c r="AJ53" s="5">
        <v>0</v>
      </c>
      <c r="AK53" s="5">
        <v>0</v>
      </c>
      <c r="AL53" s="5">
        <v>0</v>
      </c>
      <c r="AM53" s="5">
        <v>0</v>
      </c>
      <c r="AN53" s="3">
        <v>0</v>
      </c>
      <c r="AO53" s="3">
        <v>9</v>
      </c>
      <c r="AP53" s="5">
        <v>0</v>
      </c>
      <c r="AQ53" s="3">
        <v>1</v>
      </c>
      <c r="AR53" s="5">
        <v>0</v>
      </c>
      <c r="AS53" s="3">
        <v>3</v>
      </c>
      <c r="AT53" s="5">
        <v>0</v>
      </c>
      <c r="AU53" s="5">
        <v>0</v>
      </c>
      <c r="AV53" s="5">
        <v>0</v>
      </c>
      <c r="AW53" s="5">
        <v>0</v>
      </c>
      <c r="AX53" s="3">
        <f t="shared" si="11"/>
        <v>13</v>
      </c>
      <c r="AY53" s="3">
        <v>0</v>
      </c>
      <c r="AZ53" s="3">
        <v>0</v>
      </c>
      <c r="BA53" s="3">
        <v>0</v>
      </c>
      <c r="BB53" s="3">
        <v>12</v>
      </c>
      <c r="BC53" s="3">
        <v>0</v>
      </c>
      <c r="BD53" s="3">
        <v>0</v>
      </c>
      <c r="BE53" s="3">
        <v>0</v>
      </c>
      <c r="BF53" s="3">
        <v>0</v>
      </c>
      <c r="BG53" s="3">
        <v>1</v>
      </c>
      <c r="BH53" s="3">
        <v>1</v>
      </c>
      <c r="BI53" s="3">
        <v>1</v>
      </c>
      <c r="BJ53" s="3">
        <f t="shared" si="6"/>
        <v>15</v>
      </c>
      <c r="BK53" s="3">
        <v>1</v>
      </c>
      <c r="BL53" s="3">
        <v>16</v>
      </c>
      <c r="BM53" s="3">
        <v>9</v>
      </c>
      <c r="BN53" s="3">
        <v>0</v>
      </c>
      <c r="BO53" s="3">
        <v>0</v>
      </c>
      <c r="BP53" s="3">
        <v>0</v>
      </c>
      <c r="BQ53" s="3">
        <v>0</v>
      </c>
      <c r="BR53" s="3">
        <v>10</v>
      </c>
      <c r="BS53" s="3">
        <v>0</v>
      </c>
      <c r="BT53" s="3">
        <v>0</v>
      </c>
      <c r="BU53" s="3">
        <v>1</v>
      </c>
      <c r="BV53" s="3">
        <v>1</v>
      </c>
      <c r="BW53" s="3">
        <v>0</v>
      </c>
      <c r="BX53" s="3">
        <v>1</v>
      </c>
      <c r="BY53" s="3">
        <v>1</v>
      </c>
      <c r="BZ53" s="3">
        <v>0</v>
      </c>
      <c r="CA53" s="3">
        <v>0</v>
      </c>
      <c r="CB53" s="3">
        <f t="shared" si="7"/>
        <v>40</v>
      </c>
      <c r="CC53" s="3">
        <v>32</v>
      </c>
      <c r="CD53" s="3">
        <v>39</v>
      </c>
      <c r="CE53" s="3">
        <v>0</v>
      </c>
      <c r="CF53" s="3">
        <v>4</v>
      </c>
      <c r="CG53" s="3">
        <v>6</v>
      </c>
      <c r="CH53" s="3">
        <v>0</v>
      </c>
      <c r="CI53" s="3">
        <v>4</v>
      </c>
      <c r="CJ53" s="3">
        <v>0</v>
      </c>
      <c r="CK53" s="3">
        <v>0</v>
      </c>
      <c r="CL53" s="3">
        <v>0</v>
      </c>
      <c r="CM53" s="3">
        <f t="shared" si="8"/>
        <v>85</v>
      </c>
      <c r="CN53" s="3">
        <v>6</v>
      </c>
      <c r="CO53" s="3">
        <v>0</v>
      </c>
      <c r="CP53" s="3">
        <v>210</v>
      </c>
      <c r="CQ53" s="3">
        <f t="shared" si="1"/>
        <v>216</v>
      </c>
      <c r="CR53" s="3">
        <v>1</v>
      </c>
      <c r="CS53" s="3">
        <v>1</v>
      </c>
      <c r="CT53" s="3">
        <v>1</v>
      </c>
      <c r="CU53" s="3">
        <v>1</v>
      </c>
      <c r="CV53" s="3">
        <v>1</v>
      </c>
      <c r="CW53" s="3">
        <v>0</v>
      </c>
      <c r="CX53" s="3">
        <f t="shared" si="16"/>
        <v>83.333333333333343</v>
      </c>
      <c r="CY53" s="3"/>
      <c r="CZ53" s="3"/>
      <c r="DA53" s="3">
        <v>6</v>
      </c>
      <c r="DB53" s="6">
        <v>45442</v>
      </c>
      <c r="DC53" s="3">
        <v>10</v>
      </c>
      <c r="DD53" s="3">
        <v>2</v>
      </c>
    </row>
    <row r="54" spans="1:108" ht="15" customHeight="1">
      <c r="A54" s="2">
        <f t="shared" si="4"/>
        <v>53</v>
      </c>
      <c r="B54" s="3">
        <v>2</v>
      </c>
      <c r="C54" s="4">
        <v>3.5995370370370369E-3</v>
      </c>
      <c r="D54" s="3">
        <v>5.48</v>
      </c>
      <c r="E54" s="3">
        <v>35.880000000000003</v>
      </c>
      <c r="F54" s="3">
        <v>0</v>
      </c>
      <c r="G54" s="3">
        <v>1</v>
      </c>
      <c r="H54" s="3">
        <v>0</v>
      </c>
      <c r="I54" s="3">
        <v>0</v>
      </c>
      <c r="J54" s="3">
        <v>0</v>
      </c>
      <c r="K54" s="3">
        <v>0</v>
      </c>
      <c r="L54" s="3">
        <v>1</v>
      </c>
      <c r="M54" s="5">
        <v>0</v>
      </c>
      <c r="N54" s="3">
        <v>0</v>
      </c>
      <c r="O54" s="3">
        <v>0</v>
      </c>
      <c r="P54" s="3">
        <v>0</v>
      </c>
      <c r="Q54" s="3">
        <v>2</v>
      </c>
      <c r="R54" s="3">
        <v>0</v>
      </c>
      <c r="S54" s="3">
        <v>16</v>
      </c>
      <c r="T54" s="3">
        <f t="shared" si="0"/>
        <v>20</v>
      </c>
      <c r="U54" s="3">
        <v>11</v>
      </c>
      <c r="V54" s="3">
        <v>0</v>
      </c>
      <c r="W54" s="5">
        <v>0</v>
      </c>
      <c r="X54" s="5">
        <v>0</v>
      </c>
      <c r="Y54" s="3">
        <v>0</v>
      </c>
      <c r="Z54" s="5">
        <v>0</v>
      </c>
      <c r="AA54" s="5">
        <v>0</v>
      </c>
      <c r="AB54" s="5">
        <v>0</v>
      </c>
      <c r="AC54" s="3">
        <v>0</v>
      </c>
      <c r="AD54" s="5">
        <v>0</v>
      </c>
      <c r="AE54" s="5">
        <v>0</v>
      </c>
      <c r="AF54" s="5">
        <v>0</v>
      </c>
      <c r="AG54" s="5">
        <v>0</v>
      </c>
      <c r="AH54" s="5">
        <v>0</v>
      </c>
      <c r="AI54" s="5">
        <v>0</v>
      </c>
      <c r="AJ54" s="5">
        <v>0</v>
      </c>
      <c r="AK54" s="5">
        <v>0</v>
      </c>
      <c r="AL54" s="5">
        <v>0</v>
      </c>
      <c r="AM54" s="3">
        <v>35</v>
      </c>
      <c r="AN54" s="3">
        <v>0</v>
      </c>
      <c r="AO54" s="3">
        <v>7</v>
      </c>
      <c r="AP54" s="5">
        <v>0</v>
      </c>
      <c r="AQ54" s="3">
        <v>3</v>
      </c>
      <c r="AR54" s="5">
        <v>0</v>
      </c>
      <c r="AS54" s="5">
        <v>0</v>
      </c>
      <c r="AT54" s="5">
        <v>0</v>
      </c>
      <c r="AU54" s="3">
        <v>1</v>
      </c>
      <c r="AV54" s="5">
        <v>0</v>
      </c>
      <c r="AW54" s="5">
        <v>0</v>
      </c>
      <c r="AX54" s="3">
        <f t="shared" si="11"/>
        <v>46</v>
      </c>
      <c r="AY54" s="3">
        <v>14</v>
      </c>
      <c r="AZ54" s="3">
        <v>21</v>
      </c>
      <c r="BA54" s="3">
        <v>0</v>
      </c>
      <c r="BB54" s="3">
        <v>2</v>
      </c>
      <c r="BC54" s="3">
        <v>0</v>
      </c>
      <c r="BD54" s="3">
        <v>12</v>
      </c>
      <c r="BE54" s="3">
        <v>3</v>
      </c>
      <c r="BF54" s="3">
        <v>0</v>
      </c>
      <c r="BG54" s="3">
        <v>1</v>
      </c>
      <c r="BH54" s="3">
        <v>1</v>
      </c>
      <c r="BI54" s="3">
        <v>1</v>
      </c>
      <c r="BJ54" s="3">
        <f t="shared" si="6"/>
        <v>55</v>
      </c>
      <c r="BK54" s="3">
        <v>2</v>
      </c>
      <c r="BL54" s="3">
        <v>15</v>
      </c>
      <c r="BM54" s="3">
        <v>26</v>
      </c>
      <c r="BN54" s="3">
        <v>0</v>
      </c>
      <c r="BO54" s="3">
        <v>0</v>
      </c>
      <c r="BP54" s="3"/>
      <c r="BQ54" s="3">
        <v>0</v>
      </c>
      <c r="BR54" s="3">
        <v>44</v>
      </c>
      <c r="BS54" s="3">
        <v>0</v>
      </c>
      <c r="BT54" s="3">
        <v>7</v>
      </c>
      <c r="BU54" s="3">
        <v>1</v>
      </c>
      <c r="BV54" s="3">
        <v>3</v>
      </c>
      <c r="BW54" s="3">
        <v>1</v>
      </c>
      <c r="BX54" s="3">
        <v>2</v>
      </c>
      <c r="BY54" s="3">
        <v>1</v>
      </c>
      <c r="BZ54" s="3">
        <v>0</v>
      </c>
      <c r="CA54" s="3">
        <v>0</v>
      </c>
      <c r="CB54" s="3">
        <f t="shared" si="7"/>
        <v>102</v>
      </c>
      <c r="CC54" s="3">
        <v>45</v>
      </c>
      <c r="CD54" s="3">
        <v>16</v>
      </c>
      <c r="CE54" s="3">
        <v>2</v>
      </c>
      <c r="CF54" s="3">
        <v>76</v>
      </c>
      <c r="CG54" s="3">
        <v>2</v>
      </c>
      <c r="CH54" s="3">
        <v>0</v>
      </c>
      <c r="CI54" s="3">
        <v>0</v>
      </c>
      <c r="CJ54" s="3">
        <v>33</v>
      </c>
      <c r="CK54" s="3">
        <v>23</v>
      </c>
      <c r="CL54" s="3">
        <v>0</v>
      </c>
      <c r="CM54" s="3">
        <f t="shared" si="8"/>
        <v>197</v>
      </c>
      <c r="CN54" s="3">
        <v>26</v>
      </c>
      <c r="CO54" s="3">
        <v>0</v>
      </c>
      <c r="CP54" s="3">
        <v>662</v>
      </c>
      <c r="CQ54" s="3">
        <f t="shared" si="1"/>
        <v>688</v>
      </c>
      <c r="CR54" s="3">
        <v>1</v>
      </c>
      <c r="CS54" s="3">
        <v>1</v>
      </c>
      <c r="CT54" s="3">
        <v>1</v>
      </c>
      <c r="CU54" s="3">
        <v>1</v>
      </c>
      <c r="CV54" s="3">
        <v>1</v>
      </c>
      <c r="CW54" s="3">
        <v>0</v>
      </c>
      <c r="CX54" s="3">
        <f t="shared" si="16"/>
        <v>83.333333333333343</v>
      </c>
      <c r="CY54" s="10">
        <v>44727</v>
      </c>
      <c r="CZ54" s="3" t="e">
        <f t="shared" ref="CZ54:CZ55" ca="1" si="18">_xludf.DAYS($CZ$76,CY54)</f>
        <v>#NAME?</v>
      </c>
      <c r="DA54" s="3">
        <v>4</v>
      </c>
      <c r="DB54" s="11">
        <v>44817</v>
      </c>
      <c r="DC54" s="2">
        <v>11</v>
      </c>
      <c r="DD54" s="12">
        <v>7</v>
      </c>
    </row>
    <row r="55" spans="1:108" ht="14">
      <c r="A55" s="2">
        <f t="shared" si="4"/>
        <v>54</v>
      </c>
      <c r="B55" s="3">
        <v>2</v>
      </c>
      <c r="C55" s="4">
        <v>3.2986111111111111E-3</v>
      </c>
      <c r="D55" s="3">
        <v>4.0599999999999996</v>
      </c>
      <c r="E55" s="3">
        <v>49.13</v>
      </c>
      <c r="F55" s="3">
        <v>0</v>
      </c>
      <c r="G55" s="3">
        <v>0</v>
      </c>
      <c r="H55" s="3">
        <v>0</v>
      </c>
      <c r="I55" s="3">
        <v>0</v>
      </c>
      <c r="J55" s="3">
        <v>0</v>
      </c>
      <c r="K55" s="3">
        <v>0</v>
      </c>
      <c r="L55" s="3">
        <v>0</v>
      </c>
      <c r="M55" s="5">
        <v>0</v>
      </c>
      <c r="N55" s="3">
        <v>0</v>
      </c>
      <c r="O55" s="3">
        <v>0</v>
      </c>
      <c r="P55" s="3">
        <v>0</v>
      </c>
      <c r="Q55" s="3">
        <v>0</v>
      </c>
      <c r="R55" s="3">
        <v>0</v>
      </c>
      <c r="S55" s="3">
        <v>0</v>
      </c>
      <c r="T55" s="3">
        <f t="shared" si="0"/>
        <v>0</v>
      </c>
      <c r="U55" s="3">
        <v>2</v>
      </c>
      <c r="V55" s="3">
        <v>1</v>
      </c>
      <c r="W55" s="5">
        <v>0</v>
      </c>
      <c r="X55" s="5">
        <v>0</v>
      </c>
      <c r="Y55" s="3">
        <v>0</v>
      </c>
      <c r="Z55" s="5">
        <v>0</v>
      </c>
      <c r="AA55" s="5">
        <v>0</v>
      </c>
      <c r="AB55" s="5">
        <v>0</v>
      </c>
      <c r="AC55" s="3">
        <v>0</v>
      </c>
      <c r="AD55" s="3">
        <v>26</v>
      </c>
      <c r="AE55" s="5">
        <v>0</v>
      </c>
      <c r="AF55" s="5">
        <v>0</v>
      </c>
      <c r="AG55" s="3">
        <v>1</v>
      </c>
      <c r="AH55" s="5">
        <v>0</v>
      </c>
      <c r="AI55" s="5">
        <v>0</v>
      </c>
      <c r="AJ55" s="5">
        <v>0</v>
      </c>
      <c r="AK55" s="5">
        <v>0</v>
      </c>
      <c r="AL55" s="5">
        <v>0</v>
      </c>
      <c r="AM55" s="5">
        <v>0</v>
      </c>
      <c r="AN55" s="3">
        <v>0</v>
      </c>
      <c r="AO55" s="3">
        <v>8</v>
      </c>
      <c r="AP55" s="5">
        <v>0</v>
      </c>
      <c r="AQ55" s="3">
        <v>1</v>
      </c>
      <c r="AR55" s="5">
        <v>0</v>
      </c>
      <c r="AS55" s="5">
        <v>0</v>
      </c>
      <c r="AT55" s="5">
        <v>0</v>
      </c>
      <c r="AU55" s="5">
        <v>0</v>
      </c>
      <c r="AV55" s="5">
        <v>0</v>
      </c>
      <c r="AW55" s="5">
        <v>0</v>
      </c>
      <c r="AX55" s="3">
        <f t="shared" si="11"/>
        <v>37</v>
      </c>
      <c r="AY55" s="3">
        <v>6</v>
      </c>
      <c r="AZ55" s="3">
        <v>0</v>
      </c>
      <c r="BA55" s="3">
        <v>0</v>
      </c>
      <c r="BB55" s="3">
        <v>2</v>
      </c>
      <c r="BC55" s="3">
        <v>0</v>
      </c>
      <c r="BD55" s="3">
        <v>0</v>
      </c>
      <c r="BE55" s="3">
        <v>15</v>
      </c>
      <c r="BF55" s="3">
        <v>2</v>
      </c>
      <c r="BG55" s="3">
        <v>1</v>
      </c>
      <c r="BH55" s="3">
        <v>1</v>
      </c>
      <c r="BI55" s="3">
        <v>2</v>
      </c>
      <c r="BJ55" s="3">
        <f t="shared" si="6"/>
        <v>29</v>
      </c>
      <c r="BK55" s="3">
        <v>1</v>
      </c>
      <c r="BL55" s="3">
        <v>9</v>
      </c>
      <c r="BM55" s="3">
        <v>15</v>
      </c>
      <c r="BN55" s="3">
        <v>0</v>
      </c>
      <c r="BO55" s="3">
        <v>0</v>
      </c>
      <c r="BP55" s="3">
        <v>0</v>
      </c>
      <c r="BQ55" s="3">
        <v>0</v>
      </c>
      <c r="BR55" s="3">
        <v>35</v>
      </c>
      <c r="BS55" s="3">
        <v>0</v>
      </c>
      <c r="BT55" s="3">
        <v>2</v>
      </c>
      <c r="BU55" s="3">
        <v>1</v>
      </c>
      <c r="BV55" s="3">
        <v>13</v>
      </c>
      <c r="BW55" s="3">
        <v>0</v>
      </c>
      <c r="BX55" s="3">
        <v>1</v>
      </c>
      <c r="BY55" s="3">
        <v>1</v>
      </c>
      <c r="BZ55" s="3">
        <v>0</v>
      </c>
      <c r="CA55" s="3">
        <v>3</v>
      </c>
      <c r="CB55" s="3">
        <f t="shared" si="7"/>
        <v>81</v>
      </c>
      <c r="CC55" s="3">
        <v>46</v>
      </c>
      <c r="CD55" s="3">
        <v>44</v>
      </c>
      <c r="CE55" s="3">
        <v>2</v>
      </c>
      <c r="CF55" s="3">
        <v>19</v>
      </c>
      <c r="CG55" s="3">
        <v>8</v>
      </c>
      <c r="CH55" s="3">
        <v>0</v>
      </c>
      <c r="CI55" s="3">
        <v>2</v>
      </c>
      <c r="CJ55" s="3">
        <v>51</v>
      </c>
      <c r="CK55" s="3">
        <v>6</v>
      </c>
      <c r="CL55" s="3">
        <v>2</v>
      </c>
      <c r="CM55" s="3">
        <f t="shared" si="8"/>
        <v>180</v>
      </c>
      <c r="CN55" s="3">
        <v>5</v>
      </c>
      <c r="CO55" s="3">
        <v>0</v>
      </c>
      <c r="CP55" s="3">
        <v>330</v>
      </c>
      <c r="CQ55" s="3">
        <f t="shared" si="1"/>
        <v>335</v>
      </c>
      <c r="CR55" s="3">
        <v>1</v>
      </c>
      <c r="CS55" s="3">
        <v>0</v>
      </c>
      <c r="CT55" s="3">
        <v>1</v>
      </c>
      <c r="CU55" s="3">
        <v>1</v>
      </c>
      <c r="CV55" s="3">
        <v>1</v>
      </c>
      <c r="CW55" s="3">
        <v>0</v>
      </c>
      <c r="CX55" s="3">
        <f t="shared" si="16"/>
        <v>66.666666666666657</v>
      </c>
      <c r="CY55" s="10">
        <v>44839</v>
      </c>
      <c r="CZ55" s="3" t="e">
        <f t="shared" ca="1" si="18"/>
        <v>#NAME?</v>
      </c>
      <c r="DA55" s="3">
        <v>3</v>
      </c>
      <c r="DB55" s="6">
        <v>45337</v>
      </c>
      <c r="DC55" s="3">
        <v>4</v>
      </c>
      <c r="DD55" s="3">
        <v>7</v>
      </c>
    </row>
    <row r="56" spans="1:108" ht="14">
      <c r="A56" s="2">
        <f t="shared" si="4"/>
        <v>55</v>
      </c>
      <c r="B56" s="3">
        <v>2</v>
      </c>
      <c r="C56" s="4">
        <v>3.8310185185185183E-3</v>
      </c>
      <c r="D56" s="3">
        <v>5.1100000000000003</v>
      </c>
      <c r="E56" s="3">
        <v>32.43</v>
      </c>
      <c r="F56" s="3">
        <v>0</v>
      </c>
      <c r="G56" s="3">
        <v>0</v>
      </c>
      <c r="H56" s="3">
        <v>0</v>
      </c>
      <c r="I56" s="3">
        <v>0</v>
      </c>
      <c r="J56" s="3">
        <v>0</v>
      </c>
      <c r="K56" s="3">
        <v>0</v>
      </c>
      <c r="L56" s="3">
        <v>0</v>
      </c>
      <c r="M56" s="5">
        <v>0</v>
      </c>
      <c r="N56" s="3">
        <v>0</v>
      </c>
      <c r="O56" s="3">
        <v>0</v>
      </c>
      <c r="P56" s="3">
        <v>5</v>
      </c>
      <c r="Q56" s="3">
        <v>0</v>
      </c>
      <c r="R56" s="3">
        <v>0</v>
      </c>
      <c r="S56" s="3">
        <v>0</v>
      </c>
      <c r="T56" s="3">
        <f t="shared" si="0"/>
        <v>5</v>
      </c>
      <c r="U56" s="3">
        <v>8</v>
      </c>
      <c r="V56" s="3">
        <v>0</v>
      </c>
      <c r="W56" s="5">
        <v>0</v>
      </c>
      <c r="X56" s="5">
        <v>0</v>
      </c>
      <c r="Y56" s="3">
        <v>0</v>
      </c>
      <c r="Z56" s="5">
        <v>0</v>
      </c>
      <c r="AA56" s="5">
        <v>0</v>
      </c>
      <c r="AB56" s="5">
        <v>0</v>
      </c>
      <c r="AC56" s="3">
        <v>0</v>
      </c>
      <c r="AD56" s="5">
        <v>0</v>
      </c>
      <c r="AE56" s="5">
        <v>0</v>
      </c>
      <c r="AF56" s="5">
        <v>0</v>
      </c>
      <c r="AG56" s="5">
        <v>0</v>
      </c>
      <c r="AH56" s="5">
        <v>0</v>
      </c>
      <c r="AI56" s="5">
        <v>0</v>
      </c>
      <c r="AJ56" s="3">
        <v>1</v>
      </c>
      <c r="AK56" s="3">
        <v>3</v>
      </c>
      <c r="AL56" s="5">
        <v>0</v>
      </c>
      <c r="AM56" s="3">
        <v>3</v>
      </c>
      <c r="AN56" s="3">
        <v>0</v>
      </c>
      <c r="AO56" s="3">
        <v>1</v>
      </c>
      <c r="AP56" s="5">
        <v>0</v>
      </c>
      <c r="AQ56" s="3">
        <v>3</v>
      </c>
      <c r="AR56" s="5">
        <v>0</v>
      </c>
      <c r="AS56" s="3">
        <v>2</v>
      </c>
      <c r="AT56" s="5">
        <v>0</v>
      </c>
      <c r="AU56" s="5">
        <v>0</v>
      </c>
      <c r="AV56" s="5">
        <v>0</v>
      </c>
      <c r="AW56" s="5">
        <v>0</v>
      </c>
      <c r="AX56" s="3">
        <f t="shared" si="11"/>
        <v>13</v>
      </c>
      <c r="AY56" s="3">
        <v>4</v>
      </c>
      <c r="AZ56" s="3">
        <v>2</v>
      </c>
      <c r="BA56" s="3">
        <v>0</v>
      </c>
      <c r="BB56" s="3">
        <v>3</v>
      </c>
      <c r="BC56" s="3">
        <v>0</v>
      </c>
      <c r="BD56" s="3">
        <v>0</v>
      </c>
      <c r="BE56" s="3">
        <v>2</v>
      </c>
      <c r="BF56" s="3">
        <v>0</v>
      </c>
      <c r="BG56" s="3">
        <v>0</v>
      </c>
      <c r="BH56" s="3">
        <v>0</v>
      </c>
      <c r="BI56" s="3">
        <v>1</v>
      </c>
      <c r="BJ56" s="3">
        <f t="shared" si="6"/>
        <v>12</v>
      </c>
      <c r="BK56" s="3">
        <v>1</v>
      </c>
      <c r="BL56" s="3">
        <v>15</v>
      </c>
      <c r="BM56" s="3">
        <v>7</v>
      </c>
      <c r="BN56" s="3">
        <v>0</v>
      </c>
      <c r="BO56" s="3">
        <v>1</v>
      </c>
      <c r="BP56" s="3"/>
      <c r="BQ56" s="3">
        <v>0</v>
      </c>
      <c r="BR56" s="3">
        <v>19</v>
      </c>
      <c r="BS56" s="3">
        <v>0</v>
      </c>
      <c r="BT56" s="3">
        <v>1</v>
      </c>
      <c r="BU56" s="3">
        <v>0</v>
      </c>
      <c r="BV56" s="3">
        <v>1</v>
      </c>
      <c r="BW56" s="3">
        <v>0</v>
      </c>
      <c r="BX56" s="3">
        <v>1</v>
      </c>
      <c r="BY56" s="3">
        <v>1</v>
      </c>
      <c r="BZ56" s="3">
        <v>0</v>
      </c>
      <c r="CA56" s="3">
        <v>0</v>
      </c>
      <c r="CB56" s="3">
        <f t="shared" si="7"/>
        <v>47</v>
      </c>
      <c r="CC56" s="3">
        <v>16</v>
      </c>
      <c r="CD56" s="3">
        <v>17</v>
      </c>
      <c r="CE56" s="3">
        <v>0</v>
      </c>
      <c r="CF56" s="3">
        <v>20</v>
      </c>
      <c r="CG56" s="3">
        <v>0</v>
      </c>
      <c r="CH56" s="3">
        <v>0</v>
      </c>
      <c r="CI56" s="3">
        <v>2</v>
      </c>
      <c r="CJ56" s="3">
        <v>24</v>
      </c>
      <c r="CK56" s="3">
        <v>0</v>
      </c>
      <c r="CL56" s="3">
        <v>5</v>
      </c>
      <c r="CM56" s="3">
        <f t="shared" si="8"/>
        <v>84</v>
      </c>
      <c r="CN56" s="3">
        <v>11</v>
      </c>
      <c r="CO56" s="3">
        <v>0</v>
      </c>
      <c r="CP56" s="3">
        <v>250</v>
      </c>
      <c r="CQ56" s="3">
        <f t="shared" si="1"/>
        <v>261</v>
      </c>
      <c r="CR56" s="3">
        <v>1</v>
      </c>
      <c r="CS56" s="3">
        <v>1</v>
      </c>
      <c r="CT56" s="3">
        <v>1</v>
      </c>
      <c r="CU56" s="3">
        <v>1</v>
      </c>
      <c r="CV56" s="3">
        <v>1</v>
      </c>
      <c r="CW56" s="3">
        <v>1</v>
      </c>
      <c r="CX56" s="3">
        <f t="shared" si="16"/>
        <v>83.333333333333343</v>
      </c>
      <c r="CY56" s="3"/>
      <c r="CZ56" s="3"/>
      <c r="DA56" s="3">
        <v>6</v>
      </c>
      <c r="DB56" s="6">
        <v>45435</v>
      </c>
      <c r="DC56" s="3">
        <v>2</v>
      </c>
      <c r="DD56" s="3">
        <v>7</v>
      </c>
    </row>
    <row r="57" spans="1:108" ht="14">
      <c r="A57" s="2">
        <f t="shared" si="4"/>
        <v>56</v>
      </c>
      <c r="B57" s="3">
        <v>2</v>
      </c>
      <c r="C57" s="4">
        <v>3.414351851851852E-3</v>
      </c>
      <c r="D57" s="3">
        <v>4.84</v>
      </c>
      <c r="E57" s="3">
        <v>39.630000000000003</v>
      </c>
      <c r="F57" s="3">
        <v>0</v>
      </c>
      <c r="G57" s="3">
        <v>0</v>
      </c>
      <c r="H57" s="3">
        <v>0</v>
      </c>
      <c r="I57" s="3">
        <v>0</v>
      </c>
      <c r="J57" s="3">
        <v>0</v>
      </c>
      <c r="K57" s="3">
        <v>0</v>
      </c>
      <c r="L57" s="3">
        <v>0</v>
      </c>
      <c r="M57" s="3">
        <v>1</v>
      </c>
      <c r="N57" s="3">
        <v>0</v>
      </c>
      <c r="O57" s="3">
        <v>0</v>
      </c>
      <c r="P57" s="3">
        <v>0</v>
      </c>
      <c r="Q57" s="3">
        <v>0</v>
      </c>
      <c r="R57" s="3">
        <v>1</v>
      </c>
      <c r="S57" s="3">
        <v>0</v>
      </c>
      <c r="T57" s="3">
        <f t="shared" si="0"/>
        <v>2</v>
      </c>
      <c r="U57" s="3">
        <v>6</v>
      </c>
      <c r="V57" s="3">
        <v>0</v>
      </c>
      <c r="W57" s="5">
        <v>0</v>
      </c>
      <c r="X57" s="5">
        <v>0</v>
      </c>
      <c r="Y57" s="3">
        <v>0</v>
      </c>
      <c r="Z57" s="5">
        <v>0</v>
      </c>
      <c r="AA57" s="5">
        <v>0</v>
      </c>
      <c r="AB57" s="5">
        <v>0</v>
      </c>
      <c r="AC57" s="3">
        <v>0</v>
      </c>
      <c r="AD57" s="5">
        <v>1</v>
      </c>
      <c r="AE57" s="5">
        <v>0</v>
      </c>
      <c r="AF57" s="5">
        <v>0</v>
      </c>
      <c r="AG57" s="5">
        <v>0</v>
      </c>
      <c r="AH57" s="3">
        <v>1</v>
      </c>
      <c r="AI57" s="5">
        <v>0</v>
      </c>
      <c r="AJ57" s="5">
        <v>0</v>
      </c>
      <c r="AK57" s="5">
        <v>0</v>
      </c>
      <c r="AL57" s="5">
        <v>0</v>
      </c>
      <c r="AM57" s="3">
        <v>1</v>
      </c>
      <c r="AN57" s="3">
        <v>0</v>
      </c>
      <c r="AO57" s="3">
        <v>3</v>
      </c>
      <c r="AP57" s="5">
        <v>0</v>
      </c>
      <c r="AQ57" s="3">
        <v>1</v>
      </c>
      <c r="AR57" s="5">
        <v>0</v>
      </c>
      <c r="AS57" s="5">
        <v>0</v>
      </c>
      <c r="AT57" s="5">
        <v>0</v>
      </c>
      <c r="AU57" s="5">
        <v>0</v>
      </c>
      <c r="AV57" s="5">
        <v>0</v>
      </c>
      <c r="AW57" s="5">
        <v>0</v>
      </c>
      <c r="AX57" s="3">
        <f t="shared" si="11"/>
        <v>7</v>
      </c>
      <c r="AY57" s="3">
        <v>6</v>
      </c>
      <c r="AZ57" s="3">
        <v>0</v>
      </c>
      <c r="BA57" s="3">
        <v>0</v>
      </c>
      <c r="BB57" s="3">
        <v>11</v>
      </c>
      <c r="BC57" s="3">
        <v>0</v>
      </c>
      <c r="BD57" s="3">
        <v>0</v>
      </c>
      <c r="BE57" s="3">
        <v>0</v>
      </c>
      <c r="BF57" s="3">
        <v>0</v>
      </c>
      <c r="BG57" s="3">
        <v>0</v>
      </c>
      <c r="BH57" s="3">
        <v>0</v>
      </c>
      <c r="BI57" s="3">
        <v>1</v>
      </c>
      <c r="BJ57" s="3">
        <f t="shared" si="6"/>
        <v>18</v>
      </c>
      <c r="BK57" s="3">
        <v>0</v>
      </c>
      <c r="BL57" s="3">
        <v>7</v>
      </c>
      <c r="BM57" s="3">
        <v>6</v>
      </c>
      <c r="BN57" s="3">
        <v>0</v>
      </c>
      <c r="BO57" s="3">
        <v>0</v>
      </c>
      <c r="BP57" s="3">
        <v>0</v>
      </c>
      <c r="BQ57" s="3">
        <v>0</v>
      </c>
      <c r="BR57" s="3">
        <v>7</v>
      </c>
      <c r="BS57" s="3">
        <v>0</v>
      </c>
      <c r="BT57" s="3">
        <v>6</v>
      </c>
      <c r="BU57" s="3">
        <v>1</v>
      </c>
      <c r="BV57" s="3">
        <v>1</v>
      </c>
      <c r="BW57" s="3">
        <v>0</v>
      </c>
      <c r="BX57" s="3">
        <v>0</v>
      </c>
      <c r="BY57" s="3">
        <v>1</v>
      </c>
      <c r="BZ57" s="3">
        <v>1</v>
      </c>
      <c r="CA57" s="3">
        <v>0</v>
      </c>
      <c r="CB57" s="3">
        <f t="shared" si="7"/>
        <v>30</v>
      </c>
      <c r="CC57" s="3">
        <v>3</v>
      </c>
      <c r="CD57" s="3">
        <v>0</v>
      </c>
      <c r="CE57" s="3">
        <v>0</v>
      </c>
      <c r="CF57" s="3">
        <v>0</v>
      </c>
      <c r="CG57" s="3">
        <v>0</v>
      </c>
      <c r="CH57" s="3">
        <v>0</v>
      </c>
      <c r="CI57" s="3">
        <v>0</v>
      </c>
      <c r="CJ57" s="3">
        <v>12</v>
      </c>
      <c r="CK57" s="3">
        <v>0</v>
      </c>
      <c r="CL57" s="3">
        <v>0</v>
      </c>
      <c r="CM57" s="3">
        <f t="shared" si="8"/>
        <v>15</v>
      </c>
      <c r="CN57" s="3">
        <v>10</v>
      </c>
      <c r="CO57" s="3">
        <v>0</v>
      </c>
      <c r="CP57" s="3">
        <v>294</v>
      </c>
      <c r="CQ57" s="3">
        <f t="shared" si="1"/>
        <v>304</v>
      </c>
      <c r="CR57" s="3">
        <v>0</v>
      </c>
      <c r="CS57" s="3">
        <v>1</v>
      </c>
      <c r="CT57" s="3">
        <v>0</v>
      </c>
      <c r="CU57" s="3">
        <v>0</v>
      </c>
      <c r="CV57" s="3">
        <v>0</v>
      </c>
      <c r="CW57" s="3">
        <v>2</v>
      </c>
      <c r="CX57" s="3">
        <f>(SUM(CR57:CV57)-1)/6*100</f>
        <v>0</v>
      </c>
      <c r="CY57" s="3"/>
      <c r="CZ57" s="3"/>
      <c r="DA57" s="3">
        <v>6</v>
      </c>
      <c r="DB57" s="3"/>
      <c r="DC57" s="3">
        <v>13</v>
      </c>
      <c r="DD57" s="3">
        <v>7</v>
      </c>
    </row>
    <row r="58" spans="1:108" ht="14">
      <c r="A58" s="2">
        <f t="shared" si="4"/>
        <v>57</v>
      </c>
      <c r="B58" s="3">
        <v>2</v>
      </c>
      <c r="C58" s="4">
        <v>3.2870370370370371E-3</v>
      </c>
      <c r="D58" s="3">
        <v>5.27</v>
      </c>
      <c r="E58" s="3">
        <v>29.68</v>
      </c>
      <c r="F58" s="3">
        <v>0</v>
      </c>
      <c r="G58" s="3">
        <v>0</v>
      </c>
      <c r="H58" s="3">
        <v>0</v>
      </c>
      <c r="I58" s="3">
        <v>0</v>
      </c>
      <c r="J58" s="3">
        <v>0</v>
      </c>
      <c r="K58" s="3">
        <v>0</v>
      </c>
      <c r="L58" s="3">
        <v>1</v>
      </c>
      <c r="M58" s="3">
        <v>0</v>
      </c>
      <c r="N58" s="3">
        <v>0</v>
      </c>
      <c r="O58" s="3">
        <v>0</v>
      </c>
      <c r="P58" s="3">
        <v>0</v>
      </c>
      <c r="Q58" s="3">
        <v>0</v>
      </c>
      <c r="R58" s="3">
        <v>0</v>
      </c>
      <c r="S58" s="3">
        <v>0</v>
      </c>
      <c r="T58" s="3">
        <f t="shared" si="0"/>
        <v>1</v>
      </c>
      <c r="U58" s="3">
        <v>5</v>
      </c>
      <c r="V58" s="3">
        <v>3</v>
      </c>
      <c r="W58" s="5">
        <v>0</v>
      </c>
      <c r="X58" s="5">
        <v>0</v>
      </c>
      <c r="Y58" s="3">
        <v>0</v>
      </c>
      <c r="Z58" s="5">
        <v>0</v>
      </c>
      <c r="AA58" s="5">
        <v>0</v>
      </c>
      <c r="AB58" s="5">
        <v>0</v>
      </c>
      <c r="AC58" s="3">
        <v>0</v>
      </c>
      <c r="AD58" s="5">
        <v>0</v>
      </c>
      <c r="AE58" s="5">
        <v>0</v>
      </c>
      <c r="AF58" s="3">
        <v>4</v>
      </c>
      <c r="AG58" s="3">
        <v>2</v>
      </c>
      <c r="AH58" s="5">
        <v>0</v>
      </c>
      <c r="AI58" s="5">
        <v>0</v>
      </c>
      <c r="AJ58" s="5">
        <v>0</v>
      </c>
      <c r="AK58" s="3">
        <v>1</v>
      </c>
      <c r="AL58" s="5">
        <v>0</v>
      </c>
      <c r="AM58" s="5">
        <v>0</v>
      </c>
      <c r="AN58" s="3">
        <v>1</v>
      </c>
      <c r="AO58" s="5">
        <v>0</v>
      </c>
      <c r="AP58" s="5">
        <v>0</v>
      </c>
      <c r="AQ58" s="3">
        <v>1</v>
      </c>
      <c r="AR58" s="3">
        <v>4</v>
      </c>
      <c r="AS58" s="5">
        <v>0</v>
      </c>
      <c r="AT58" s="5">
        <v>0</v>
      </c>
      <c r="AU58" s="5">
        <v>0</v>
      </c>
      <c r="AV58" s="5">
        <v>0</v>
      </c>
      <c r="AW58" s="5">
        <v>0</v>
      </c>
      <c r="AX58" s="3">
        <f t="shared" si="11"/>
        <v>16</v>
      </c>
      <c r="AY58" s="3">
        <v>3</v>
      </c>
      <c r="AZ58" s="3">
        <v>0</v>
      </c>
      <c r="BA58" s="3">
        <v>0</v>
      </c>
      <c r="BB58" s="3">
        <v>2</v>
      </c>
      <c r="BC58" s="3">
        <v>0</v>
      </c>
      <c r="BD58" s="3">
        <v>0</v>
      </c>
      <c r="BE58" s="3">
        <v>3</v>
      </c>
      <c r="BF58" s="3">
        <v>0</v>
      </c>
      <c r="BG58" s="3">
        <v>1</v>
      </c>
      <c r="BH58" s="3">
        <v>1</v>
      </c>
      <c r="BI58" s="3">
        <v>1</v>
      </c>
      <c r="BJ58" s="3">
        <f t="shared" si="6"/>
        <v>11</v>
      </c>
      <c r="BK58" s="3">
        <v>1</v>
      </c>
      <c r="BL58" s="3">
        <v>11</v>
      </c>
      <c r="BM58" s="3">
        <v>12</v>
      </c>
      <c r="BN58" s="3">
        <v>0</v>
      </c>
      <c r="BO58" s="3">
        <v>0</v>
      </c>
      <c r="BP58" s="3">
        <v>0</v>
      </c>
      <c r="BQ58" s="3">
        <v>0</v>
      </c>
      <c r="BR58" s="3">
        <v>13</v>
      </c>
      <c r="BS58" s="3">
        <v>0</v>
      </c>
      <c r="BT58" s="3">
        <v>0</v>
      </c>
      <c r="BU58" s="3">
        <v>1</v>
      </c>
      <c r="BV58" s="3">
        <v>2</v>
      </c>
      <c r="BW58" s="3">
        <v>0</v>
      </c>
      <c r="BX58" s="3">
        <v>1</v>
      </c>
      <c r="BY58" s="3">
        <v>1</v>
      </c>
      <c r="BZ58" s="3">
        <v>0</v>
      </c>
      <c r="CA58" s="3">
        <v>1</v>
      </c>
      <c r="CB58" s="3">
        <f t="shared" si="7"/>
        <v>43</v>
      </c>
      <c r="CC58" s="3">
        <v>38</v>
      </c>
      <c r="CD58" s="3">
        <v>14</v>
      </c>
      <c r="CE58" s="3">
        <v>1</v>
      </c>
      <c r="CF58" s="3">
        <v>15</v>
      </c>
      <c r="CG58" s="3">
        <v>2</v>
      </c>
      <c r="CH58" s="3">
        <v>0</v>
      </c>
      <c r="CI58" s="3">
        <v>0</v>
      </c>
      <c r="CJ58" s="3">
        <v>1</v>
      </c>
      <c r="CK58" s="3">
        <v>5</v>
      </c>
      <c r="CL58" s="3">
        <v>100</v>
      </c>
      <c r="CM58" s="3">
        <f t="shared" si="8"/>
        <v>176</v>
      </c>
      <c r="CN58" s="3">
        <v>6</v>
      </c>
      <c r="CO58" s="3">
        <v>0</v>
      </c>
      <c r="CP58" s="3">
        <v>302</v>
      </c>
      <c r="CQ58" s="3">
        <f t="shared" si="1"/>
        <v>308</v>
      </c>
      <c r="CR58" s="3">
        <v>1</v>
      </c>
      <c r="CS58" s="3">
        <v>1</v>
      </c>
      <c r="CT58" s="3">
        <v>1</v>
      </c>
      <c r="CU58" s="3">
        <v>1</v>
      </c>
      <c r="CV58" s="3">
        <v>1</v>
      </c>
      <c r="CW58" s="3">
        <v>1</v>
      </c>
      <c r="CX58" s="3">
        <f>SUM(CR58:CV58)/6*100</f>
        <v>83.333333333333343</v>
      </c>
      <c r="CY58" s="13">
        <v>45274</v>
      </c>
      <c r="CZ58" s="3" t="e">
        <f ca="1">_xludf.DAYS($CZ$76,CY58)</f>
        <v>#NAME?</v>
      </c>
      <c r="DA58" s="3">
        <v>2</v>
      </c>
      <c r="DB58" s="6">
        <v>45302</v>
      </c>
      <c r="DC58" s="3">
        <v>8</v>
      </c>
      <c r="DD58" s="3">
        <v>7</v>
      </c>
    </row>
    <row r="76" spans="103:105" ht="13">
      <c r="CY76" s="14" t="s">
        <v>108</v>
      </c>
      <c r="CZ76" s="15">
        <v>45507</v>
      </c>
      <c r="DA76" s="15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76"/>
  <sheetViews>
    <sheetView workbookViewId="0"/>
  </sheetViews>
  <sheetFormatPr baseColWidth="10" defaultColWidth="12.6640625" defaultRowHeight="15.75" customHeight="1"/>
  <cols>
    <col min="2" max="2" width="17.1640625" customWidth="1"/>
    <col min="3" max="3" width="14.5" customWidth="1"/>
    <col min="7" max="7" width="16.33203125" customWidth="1"/>
    <col min="8" max="8" width="28.6640625" customWidth="1"/>
    <col min="9" max="9" width="13.33203125" customWidth="1"/>
    <col min="10" max="10" width="28.6640625" customWidth="1"/>
    <col min="11" max="11" width="19.1640625" customWidth="1"/>
    <col min="12" max="12" width="18.83203125" customWidth="1"/>
  </cols>
  <sheetData>
    <row r="1" spans="1:29" ht="28">
      <c r="A1" s="14" t="s">
        <v>1</v>
      </c>
      <c r="B1" s="16" t="s">
        <v>2</v>
      </c>
      <c r="C1" s="16" t="s">
        <v>3</v>
      </c>
      <c r="D1" s="16" t="s">
        <v>4</v>
      </c>
      <c r="E1" s="16" t="s">
        <v>109</v>
      </c>
      <c r="F1" s="16" t="s">
        <v>110</v>
      </c>
      <c r="G1" s="17" t="s">
        <v>111</v>
      </c>
      <c r="H1" s="17" t="s">
        <v>112</v>
      </c>
      <c r="I1" s="16" t="s">
        <v>113</v>
      </c>
      <c r="J1" s="16" t="s">
        <v>114</v>
      </c>
      <c r="K1" s="17" t="s">
        <v>115</v>
      </c>
      <c r="L1" s="17" t="s">
        <v>101</v>
      </c>
      <c r="M1" s="18" t="s">
        <v>106</v>
      </c>
      <c r="N1" s="18" t="s">
        <v>107</v>
      </c>
      <c r="O1" s="18" t="s">
        <v>104</v>
      </c>
    </row>
    <row r="2" spans="1:29" ht="13">
      <c r="A2" s="3">
        <v>1</v>
      </c>
      <c r="B2" s="4">
        <v>1.5625000000000001E-3</v>
      </c>
      <c r="C2" s="3">
        <v>3.43</v>
      </c>
      <c r="D2" s="3">
        <v>57.55</v>
      </c>
      <c r="E2" s="3">
        <v>0</v>
      </c>
      <c r="F2" s="3">
        <v>0</v>
      </c>
      <c r="G2" s="3">
        <f>SUM('All raw data'!T2,'All raw data'!U2,'All raw data'!AX2)</f>
        <v>18</v>
      </c>
      <c r="H2" s="3">
        <f>SUM('All raw data'!BJ2,'All raw data'!CB2,'All raw data'!CM2)</f>
        <v>144</v>
      </c>
      <c r="I2" s="3">
        <v>24</v>
      </c>
      <c r="J2" s="3">
        <v>0</v>
      </c>
      <c r="K2" s="3">
        <f>'All raw data'!CQ2</f>
        <v>344</v>
      </c>
      <c r="L2" s="3">
        <f>'All raw data'!CX2</f>
        <v>83.333333333333343</v>
      </c>
      <c r="M2" s="3">
        <v>8</v>
      </c>
      <c r="N2" s="3">
        <v>7</v>
      </c>
      <c r="O2" s="3">
        <v>4</v>
      </c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</row>
    <row r="3" spans="1:29" ht="13">
      <c r="A3" s="3">
        <v>1</v>
      </c>
      <c r="B3" s="4">
        <v>2.488425925925926E-3</v>
      </c>
      <c r="C3" s="3">
        <v>4.34</v>
      </c>
      <c r="D3" s="3">
        <v>51.43</v>
      </c>
      <c r="E3" s="3">
        <v>1</v>
      </c>
      <c r="F3" s="3">
        <v>2</v>
      </c>
      <c r="G3" s="3">
        <f>SUM('All raw data'!T3,'All raw data'!U3,'All raw data'!AX3)</f>
        <v>20</v>
      </c>
      <c r="H3" s="3">
        <f>SUM('All raw data'!BJ3,'All raw data'!CB3,'All raw data'!CM3)</f>
        <v>154</v>
      </c>
      <c r="I3" s="3">
        <v>8</v>
      </c>
      <c r="J3" s="3">
        <v>0</v>
      </c>
      <c r="K3" s="3">
        <f>'All raw data'!CQ3</f>
        <v>208</v>
      </c>
      <c r="L3" s="3">
        <f>'All raw data'!CX3</f>
        <v>83.333333333333343</v>
      </c>
      <c r="M3" s="3">
        <v>9</v>
      </c>
      <c r="N3" s="3">
        <v>7</v>
      </c>
      <c r="O3" s="3">
        <v>3</v>
      </c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</row>
    <row r="4" spans="1:29" ht="13">
      <c r="A4" s="3">
        <v>1</v>
      </c>
      <c r="B4" s="4">
        <v>2.0370370370370369E-3</v>
      </c>
      <c r="C4" s="3">
        <v>4.37</v>
      </c>
      <c r="D4" s="3">
        <v>40.71</v>
      </c>
      <c r="E4" s="3">
        <v>0</v>
      </c>
      <c r="F4" s="3">
        <v>1</v>
      </c>
      <c r="G4" s="3">
        <f>SUM('All raw data'!T4,'All raw data'!U4,'All raw data'!AX4)</f>
        <v>17</v>
      </c>
      <c r="H4" s="3">
        <f>SUM('All raw data'!BJ4,'All raw data'!CB4,'All raw data'!CM4)</f>
        <v>306</v>
      </c>
      <c r="I4" s="3">
        <v>2</v>
      </c>
      <c r="J4" s="3">
        <v>0</v>
      </c>
      <c r="K4" s="3">
        <f>'All raw data'!CQ4</f>
        <v>454</v>
      </c>
      <c r="L4" s="3">
        <f>'All raw data'!CX4</f>
        <v>83.333333333333343</v>
      </c>
      <c r="M4" s="3">
        <v>10</v>
      </c>
      <c r="N4" s="3">
        <v>3</v>
      </c>
      <c r="O4" s="3">
        <v>0</v>
      </c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  <c r="AC4" s="3"/>
    </row>
    <row r="5" spans="1:29" ht="13">
      <c r="A5" s="3">
        <v>1</v>
      </c>
      <c r="B5" s="4">
        <v>3.9120370370370368E-3</v>
      </c>
      <c r="C5" s="3">
        <v>4.75</v>
      </c>
      <c r="D5" s="3">
        <v>45.57</v>
      </c>
      <c r="E5" s="3">
        <v>3</v>
      </c>
      <c r="F5" s="3">
        <v>7</v>
      </c>
      <c r="G5" s="3">
        <f>SUM('All raw data'!T5,'All raw data'!U5,'All raw data'!AX5)</f>
        <v>28</v>
      </c>
      <c r="H5" s="3">
        <f>SUM('All raw data'!BJ5,'All raw data'!CB5,'All raw data'!CM5)</f>
        <v>259</v>
      </c>
      <c r="I5" s="3">
        <v>0</v>
      </c>
      <c r="J5" s="3">
        <v>0</v>
      </c>
      <c r="K5" s="3">
        <f>'All raw data'!CQ5</f>
        <v>683</v>
      </c>
      <c r="L5" s="3">
        <f>'All raw data'!CX5</f>
        <v>50</v>
      </c>
      <c r="M5" s="3">
        <v>13</v>
      </c>
      <c r="N5" s="3">
        <v>7</v>
      </c>
      <c r="O5" s="3">
        <v>2</v>
      </c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  <c r="AC5" s="3"/>
    </row>
    <row r="6" spans="1:29" ht="13">
      <c r="A6" s="3">
        <v>1</v>
      </c>
      <c r="B6" s="4">
        <v>3.6689814814814814E-3</v>
      </c>
      <c r="C6" s="3">
        <v>5.0599999999999996</v>
      </c>
      <c r="D6" s="3">
        <v>41.05</v>
      </c>
      <c r="E6" s="3">
        <v>6</v>
      </c>
      <c r="F6" s="3">
        <v>1</v>
      </c>
      <c r="G6" s="3">
        <f>SUM('All raw data'!T6,'All raw data'!U6,'All raw data'!AX6)</f>
        <v>29</v>
      </c>
      <c r="H6" s="3">
        <f>SUM('All raw data'!BJ6,'All raw data'!CB6,'All raw data'!CM6)</f>
        <v>162</v>
      </c>
      <c r="I6" s="3">
        <v>118</v>
      </c>
      <c r="J6" s="3">
        <v>1</v>
      </c>
      <c r="K6" s="3">
        <f>'All raw data'!CQ6</f>
        <v>521</v>
      </c>
      <c r="L6" s="3">
        <f>'All raw data'!CX6</f>
        <v>83.333333333333343</v>
      </c>
      <c r="M6" s="3">
        <v>10</v>
      </c>
      <c r="N6" s="3">
        <v>7</v>
      </c>
      <c r="O6" s="3">
        <v>2</v>
      </c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  <c r="AC6" s="3"/>
    </row>
    <row r="7" spans="1:29" ht="13">
      <c r="A7" s="3">
        <v>1</v>
      </c>
      <c r="B7" s="4">
        <v>4.0162037037037041E-3</v>
      </c>
      <c r="C7" s="3">
        <v>6.76</v>
      </c>
      <c r="D7" s="3">
        <v>34.51</v>
      </c>
      <c r="E7" s="3">
        <v>0</v>
      </c>
      <c r="F7" s="3">
        <v>0</v>
      </c>
      <c r="G7" s="3">
        <f>SUM('All raw data'!T7,'All raw data'!U7,'All raw data'!AX7)</f>
        <v>6</v>
      </c>
      <c r="H7" s="3">
        <f>SUM('All raw data'!BJ7,'All raw data'!CB7,'All raw data'!CM7)</f>
        <v>143</v>
      </c>
      <c r="I7" s="3">
        <v>7</v>
      </c>
      <c r="J7" s="3">
        <v>0</v>
      </c>
      <c r="K7" s="3">
        <f>'All raw data'!CQ7</f>
        <v>414</v>
      </c>
      <c r="L7" s="3">
        <f>'All raw data'!CX7</f>
        <v>83.333333333333343</v>
      </c>
      <c r="M7" s="3">
        <v>10</v>
      </c>
      <c r="N7" s="3">
        <v>3</v>
      </c>
      <c r="O7" s="3">
        <v>0</v>
      </c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  <c r="AC7" s="3"/>
    </row>
    <row r="8" spans="1:29" ht="13">
      <c r="A8" s="3">
        <v>1</v>
      </c>
      <c r="B8" s="4">
        <v>4.0856481481481481E-3</v>
      </c>
      <c r="C8" s="3">
        <v>6.1</v>
      </c>
      <c r="D8" s="3">
        <v>35.64</v>
      </c>
      <c r="E8" s="3">
        <v>4</v>
      </c>
      <c r="F8" s="3">
        <v>0</v>
      </c>
      <c r="G8" s="3">
        <f>SUM('All raw data'!T8,'All raw data'!U8,'All raw data'!AX8)</f>
        <v>16</v>
      </c>
      <c r="H8" s="3">
        <f>SUM('All raw data'!BJ8,'All raw data'!CB8,'All raw data'!CM8)</f>
        <v>189</v>
      </c>
      <c r="I8" s="3">
        <v>5</v>
      </c>
      <c r="J8" s="3">
        <v>0</v>
      </c>
      <c r="K8" s="3">
        <f>'All raw data'!CQ8</f>
        <v>475</v>
      </c>
      <c r="L8" s="3">
        <f>'All raw data'!CX8</f>
        <v>83.333333333333343</v>
      </c>
      <c r="M8" s="3">
        <v>6</v>
      </c>
      <c r="N8" s="3">
        <v>7</v>
      </c>
      <c r="O8" s="3">
        <v>4</v>
      </c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  <c r="AC8" s="3"/>
    </row>
    <row r="9" spans="1:29" ht="13">
      <c r="A9" s="3">
        <v>1</v>
      </c>
      <c r="B9" s="4">
        <v>4.8726851851851848E-3</v>
      </c>
      <c r="C9" s="3">
        <v>6.15</v>
      </c>
      <c r="D9" s="3">
        <v>39.65</v>
      </c>
      <c r="E9" s="3">
        <v>0</v>
      </c>
      <c r="F9" s="3">
        <v>7</v>
      </c>
      <c r="G9" s="3">
        <f>SUM('All raw data'!T9,'All raw data'!U9,'All raw data'!AX9)</f>
        <v>16</v>
      </c>
      <c r="H9" s="3">
        <f>SUM('All raw data'!BJ9,'All raw data'!CB9,'All raw data'!CM9)</f>
        <v>580</v>
      </c>
      <c r="I9" s="3">
        <v>16</v>
      </c>
      <c r="J9" s="3">
        <v>0</v>
      </c>
      <c r="K9" s="3">
        <f>'All raw data'!CQ9</f>
        <v>390</v>
      </c>
      <c r="L9" s="3">
        <f>'All raw data'!CX9</f>
        <v>83.333333333333343</v>
      </c>
      <c r="M9" s="3">
        <v>10</v>
      </c>
      <c r="N9" s="3">
        <v>3</v>
      </c>
      <c r="O9" s="3">
        <v>0</v>
      </c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</row>
    <row r="10" spans="1:29" ht="13">
      <c r="A10" s="3">
        <v>1</v>
      </c>
      <c r="B10" s="4">
        <v>2.7777777777777779E-3</v>
      </c>
      <c r="C10" s="3">
        <v>3.66</v>
      </c>
      <c r="D10" s="3">
        <v>45.91</v>
      </c>
      <c r="E10" s="3">
        <v>0</v>
      </c>
      <c r="F10" s="3">
        <v>2</v>
      </c>
      <c r="G10" s="3">
        <f>SUM('All raw data'!T10,'All raw data'!U10,'All raw data'!AX10)</f>
        <v>56</v>
      </c>
      <c r="H10" s="3">
        <f>SUM('All raw data'!BJ10,'All raw data'!CB10,'All raw data'!CM10)</f>
        <v>301</v>
      </c>
      <c r="I10" s="3">
        <v>28</v>
      </c>
      <c r="J10" s="3">
        <v>0</v>
      </c>
      <c r="K10" s="3">
        <f>'All raw data'!CQ10</f>
        <v>451</v>
      </c>
      <c r="L10" s="3">
        <f>'All raw data'!CX10</f>
        <v>83.333333333333343</v>
      </c>
      <c r="M10" s="3">
        <v>1</v>
      </c>
      <c r="N10" s="3">
        <v>7</v>
      </c>
      <c r="O10" s="3">
        <v>2</v>
      </c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</row>
    <row r="11" spans="1:29" ht="13">
      <c r="A11" s="3">
        <v>1</v>
      </c>
      <c r="B11" s="4">
        <v>3.449074074074074E-3</v>
      </c>
      <c r="C11" s="3">
        <v>4.46</v>
      </c>
      <c r="D11" s="3">
        <v>45.83</v>
      </c>
      <c r="E11" s="3">
        <v>2</v>
      </c>
      <c r="F11" s="3">
        <v>12</v>
      </c>
      <c r="G11" s="3">
        <f>SUM('All raw data'!T11,'All raw data'!U11,'All raw data'!AX11)</f>
        <v>30</v>
      </c>
      <c r="H11" s="3">
        <f>SUM('All raw data'!BJ11,'All raw data'!CB11,'All raw data'!CM11)</f>
        <v>144</v>
      </c>
      <c r="I11" s="3">
        <v>23</v>
      </c>
      <c r="J11" s="3">
        <v>0</v>
      </c>
      <c r="K11" s="3">
        <f>'All raw data'!CQ11</f>
        <v>477</v>
      </c>
      <c r="L11" s="3">
        <f>'All raw data'!CX11</f>
        <v>83.333333333333343</v>
      </c>
      <c r="M11" s="3">
        <v>13</v>
      </c>
      <c r="N11" s="3">
        <v>7</v>
      </c>
      <c r="O11" s="3">
        <v>1</v>
      </c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</row>
    <row r="12" spans="1:29" ht="13">
      <c r="A12" s="3">
        <v>1</v>
      </c>
      <c r="B12" s="4">
        <v>3.2407407407407406E-3</v>
      </c>
      <c r="C12" s="3">
        <v>5.69</v>
      </c>
      <c r="D12" s="3">
        <v>45.68</v>
      </c>
      <c r="E12" s="3">
        <v>1</v>
      </c>
      <c r="F12" s="3">
        <v>2</v>
      </c>
      <c r="G12" s="3">
        <f>SUM('All raw data'!T12,'All raw data'!U12,'All raw data'!AX12)</f>
        <v>7</v>
      </c>
      <c r="H12" s="3">
        <f>SUM('All raw data'!BJ12,'All raw data'!CB12,'All raw data'!CM12)</f>
        <v>83</v>
      </c>
      <c r="I12" s="3">
        <v>13</v>
      </c>
      <c r="J12" s="3">
        <v>0</v>
      </c>
      <c r="K12" s="3">
        <f>'All raw data'!CQ12</f>
        <v>266</v>
      </c>
      <c r="L12" s="3">
        <f>'All raw data'!CX12</f>
        <v>83.333333333333343</v>
      </c>
      <c r="M12" s="3">
        <v>13</v>
      </c>
      <c r="N12" s="3">
        <v>6</v>
      </c>
      <c r="O12" s="3">
        <v>3</v>
      </c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  <c r="AC12" s="3"/>
    </row>
    <row r="13" spans="1:29" ht="13">
      <c r="A13" s="3">
        <v>1</v>
      </c>
      <c r="B13" s="4">
        <v>2.5578703703703705E-3</v>
      </c>
      <c r="C13" s="3">
        <v>4</v>
      </c>
      <c r="D13" s="3">
        <v>45.97</v>
      </c>
      <c r="E13" s="3">
        <v>0</v>
      </c>
      <c r="F13" s="3">
        <v>4</v>
      </c>
      <c r="G13" s="3">
        <f>SUM('All raw data'!T13,'All raw data'!U13,'All raw data'!AX13)</f>
        <v>16</v>
      </c>
      <c r="H13" s="3">
        <f>SUM('All raw data'!BJ13,'All raw data'!CB13,'All raw data'!CM13)</f>
        <v>236</v>
      </c>
      <c r="I13" s="3">
        <v>13</v>
      </c>
      <c r="J13" s="3">
        <v>0</v>
      </c>
      <c r="K13" s="3">
        <f>'All raw data'!CQ13</f>
        <v>403</v>
      </c>
      <c r="L13" s="3">
        <f>'All raw data'!CX13</f>
        <v>83.333333333333343</v>
      </c>
      <c r="M13" s="3">
        <v>13</v>
      </c>
      <c r="N13" s="3">
        <v>7</v>
      </c>
      <c r="O13" s="3">
        <v>4</v>
      </c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  <c r="AC13" s="3"/>
    </row>
    <row r="14" spans="1:29" ht="13">
      <c r="A14" s="3">
        <v>1</v>
      </c>
      <c r="B14" s="4">
        <v>3.8657407407407408E-3</v>
      </c>
      <c r="C14" s="3">
        <v>5.24</v>
      </c>
      <c r="D14" s="3">
        <v>40.75</v>
      </c>
      <c r="E14" s="3">
        <v>1</v>
      </c>
      <c r="F14" s="3">
        <v>9</v>
      </c>
      <c r="G14" s="3">
        <f>SUM('All raw data'!T14,'All raw data'!U14,'All raw data'!AX14)</f>
        <v>126</v>
      </c>
      <c r="H14" s="3">
        <f>SUM('All raw data'!BJ14,'All raw data'!CB14,'All raw data'!CM14)</f>
        <v>319</v>
      </c>
      <c r="I14" s="3">
        <v>1</v>
      </c>
      <c r="J14" s="3">
        <v>0</v>
      </c>
      <c r="K14" s="3">
        <f>'All raw data'!CQ14</f>
        <v>295</v>
      </c>
      <c r="L14" s="3">
        <f>'All raw data'!CX14</f>
        <v>83.333333333333343</v>
      </c>
      <c r="M14" s="3">
        <v>10</v>
      </c>
      <c r="N14" s="3">
        <v>7</v>
      </c>
      <c r="O14" s="3">
        <v>1</v>
      </c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  <c r="AC14" s="3"/>
    </row>
    <row r="15" spans="1:29" ht="13">
      <c r="A15" s="3">
        <v>1</v>
      </c>
      <c r="B15" s="9">
        <v>4.0740740740740737E-3</v>
      </c>
      <c r="C15" s="3">
        <v>5.48</v>
      </c>
      <c r="D15" s="3">
        <v>43.81</v>
      </c>
      <c r="E15" s="3">
        <v>0</v>
      </c>
      <c r="F15" s="3">
        <v>0</v>
      </c>
      <c r="G15" s="3">
        <f>SUM('All raw data'!T15,'All raw data'!U15,'All raw data'!AX15)</f>
        <v>3</v>
      </c>
      <c r="H15" s="3">
        <f>SUM('All raw data'!BJ15,'All raw data'!CB15,'All raw data'!CM15)</f>
        <v>156</v>
      </c>
      <c r="I15" s="3">
        <v>1</v>
      </c>
      <c r="J15" s="3">
        <v>0</v>
      </c>
      <c r="K15" s="3">
        <f>'All raw data'!CQ15</f>
        <v>188</v>
      </c>
      <c r="L15" s="3">
        <f>'All raw data'!CX15</f>
        <v>83.333333333333343</v>
      </c>
      <c r="M15" s="3">
        <v>13</v>
      </c>
      <c r="N15" s="3">
        <v>7</v>
      </c>
      <c r="O15" s="3">
        <v>1</v>
      </c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  <c r="AC15" s="3"/>
    </row>
    <row r="16" spans="1:29" ht="13">
      <c r="A16" s="3">
        <v>1</v>
      </c>
      <c r="B16" s="4">
        <v>3.9351851851851848E-3</v>
      </c>
      <c r="C16" s="3">
        <v>5.71</v>
      </c>
      <c r="D16" s="3">
        <v>36.29</v>
      </c>
      <c r="E16" s="3">
        <v>2</v>
      </c>
      <c r="F16" s="3">
        <v>1</v>
      </c>
      <c r="G16" s="3">
        <f>SUM('All raw data'!T16,'All raw data'!U16,'All raw data'!AX16)</f>
        <v>23</v>
      </c>
      <c r="H16" s="3">
        <f>SUM('All raw data'!BJ16,'All raw data'!CB16,'All raw data'!CM16)</f>
        <v>156</v>
      </c>
      <c r="I16" s="3">
        <v>10</v>
      </c>
      <c r="J16" s="3">
        <v>0</v>
      </c>
      <c r="K16" s="3">
        <f>'All raw data'!CQ16</f>
        <v>387</v>
      </c>
      <c r="L16" s="3">
        <f>'All raw data'!CX16</f>
        <v>83.333333333333343</v>
      </c>
      <c r="M16" s="3">
        <v>8</v>
      </c>
      <c r="N16" s="3">
        <v>7</v>
      </c>
      <c r="O16" s="3">
        <v>6</v>
      </c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  <c r="AC16" s="3"/>
    </row>
    <row r="17" spans="1:29" ht="13">
      <c r="A17" s="3">
        <v>1</v>
      </c>
      <c r="B17" s="4">
        <v>3.2754629629629631E-3</v>
      </c>
      <c r="C17" s="3">
        <v>4.71</v>
      </c>
      <c r="D17" s="3">
        <v>48.93</v>
      </c>
      <c r="E17" s="3">
        <v>4</v>
      </c>
      <c r="F17" s="3">
        <v>0</v>
      </c>
      <c r="G17" s="3">
        <f>SUM('All raw data'!T17,'All raw data'!U17,'All raw data'!AX17)</f>
        <v>80</v>
      </c>
      <c r="H17" s="3">
        <f>SUM('All raw data'!BJ17,'All raw data'!CB17,'All raw data'!CM17)</f>
        <v>85</v>
      </c>
      <c r="I17" s="3">
        <v>10</v>
      </c>
      <c r="J17" s="3">
        <v>3</v>
      </c>
      <c r="K17" s="3">
        <f>'All raw data'!CQ17</f>
        <v>299</v>
      </c>
      <c r="L17" s="3">
        <f>'All raw data'!CX17</f>
        <v>66.666666666666657</v>
      </c>
      <c r="M17" s="3">
        <v>3</v>
      </c>
      <c r="N17" s="3">
        <v>7</v>
      </c>
      <c r="O17" s="3">
        <v>3</v>
      </c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  <c r="AC17" s="3"/>
    </row>
    <row r="18" spans="1:29" ht="13">
      <c r="A18" s="3">
        <v>1</v>
      </c>
      <c r="B18" s="4">
        <v>4.1898148148148146E-3</v>
      </c>
      <c r="C18" s="3">
        <v>5.72</v>
      </c>
      <c r="D18" s="3">
        <v>33.950000000000003</v>
      </c>
      <c r="E18" s="3">
        <v>1</v>
      </c>
      <c r="F18" s="3">
        <v>2</v>
      </c>
      <c r="G18" s="3">
        <f>SUM('All raw data'!T18,'All raw data'!U18,'All raw data'!AX18)</f>
        <v>52</v>
      </c>
      <c r="H18" s="3">
        <f>SUM('All raw data'!BJ18,'All raw data'!CB18,'All raw data'!CM18)</f>
        <v>299</v>
      </c>
      <c r="I18" s="3">
        <v>0</v>
      </c>
      <c r="J18" s="3">
        <v>1</v>
      </c>
      <c r="K18" s="3">
        <f>'All raw data'!CQ18</f>
        <v>837</v>
      </c>
      <c r="L18" s="3">
        <f>'All raw data'!CX18</f>
        <v>66.666666666666657</v>
      </c>
      <c r="M18" s="3">
        <v>13</v>
      </c>
      <c r="N18" s="3">
        <v>3</v>
      </c>
      <c r="O18" s="3">
        <v>6</v>
      </c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</row>
    <row r="19" spans="1:29" ht="13">
      <c r="A19" s="3">
        <v>1</v>
      </c>
      <c r="B19" s="4">
        <v>2.1412037037037038E-3</v>
      </c>
      <c r="C19" s="3">
        <v>3.51</v>
      </c>
      <c r="D19" s="3">
        <v>52.9</v>
      </c>
      <c r="E19" s="3">
        <v>2</v>
      </c>
      <c r="F19" s="3">
        <v>8</v>
      </c>
      <c r="G19" s="3">
        <f>SUM('All raw data'!T19,'All raw data'!U19,'All raw data'!AX19)</f>
        <v>29</v>
      </c>
      <c r="H19" s="3">
        <f>SUM('All raw data'!BJ19,'All raw data'!CB19,'All raw data'!CM19)</f>
        <v>126</v>
      </c>
      <c r="I19" s="3">
        <v>5</v>
      </c>
      <c r="J19" s="3">
        <v>0</v>
      </c>
      <c r="K19" s="3">
        <f>'All raw data'!CQ19</f>
        <v>549</v>
      </c>
      <c r="L19" s="3">
        <f>'All raw data'!CX19</f>
        <v>83.333333333333343</v>
      </c>
      <c r="M19" s="3">
        <v>8</v>
      </c>
      <c r="N19" s="3">
        <v>3</v>
      </c>
      <c r="O19" s="3">
        <v>6</v>
      </c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  <c r="AC19" s="3"/>
    </row>
    <row r="20" spans="1:29" ht="13">
      <c r="A20" s="3">
        <v>1</v>
      </c>
      <c r="B20" s="4">
        <v>3.8773148148148148E-3</v>
      </c>
      <c r="C20" s="3">
        <v>5.3</v>
      </c>
      <c r="D20" s="3">
        <v>36.22</v>
      </c>
      <c r="E20" s="3">
        <v>23</v>
      </c>
      <c r="F20" s="3">
        <v>0</v>
      </c>
      <c r="G20" s="3">
        <f>SUM('All raw data'!T20,'All raw data'!U20,'All raw data'!AX20)</f>
        <v>105</v>
      </c>
      <c r="H20" s="3">
        <f>SUM('All raw data'!BJ20,'All raw data'!CB20,'All raw data'!CM20)</f>
        <v>333</v>
      </c>
      <c r="I20" s="3">
        <v>16</v>
      </c>
      <c r="J20" s="3">
        <v>4</v>
      </c>
      <c r="K20" s="3">
        <f>'All raw data'!CQ20</f>
        <v>532</v>
      </c>
      <c r="L20" s="3">
        <f>'All raw data'!CX20</f>
        <v>66.666666666666657</v>
      </c>
      <c r="M20" s="3">
        <v>6</v>
      </c>
      <c r="N20" s="3">
        <v>7</v>
      </c>
      <c r="O20" s="3">
        <v>5</v>
      </c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  <c r="AC20" s="3"/>
    </row>
    <row r="21" spans="1:29" ht="13">
      <c r="A21" s="3">
        <v>1</v>
      </c>
      <c r="B21" s="4">
        <v>1.9097222222222222E-3</v>
      </c>
      <c r="C21" s="3">
        <v>3.73</v>
      </c>
      <c r="D21" s="3">
        <v>56.25</v>
      </c>
      <c r="E21" s="3">
        <v>18</v>
      </c>
      <c r="F21" s="3">
        <v>1</v>
      </c>
      <c r="G21" s="3">
        <f>SUM('All raw data'!T21,'All raw data'!U21,'All raw data'!AX21)</f>
        <v>42</v>
      </c>
      <c r="H21" s="3">
        <f>SUM('All raw data'!BJ21,'All raw data'!CB21,'All raw data'!CM21)</f>
        <v>314</v>
      </c>
      <c r="I21" s="3">
        <v>3</v>
      </c>
      <c r="J21" s="3">
        <v>0</v>
      </c>
      <c r="K21" s="3">
        <f>'All raw data'!CQ21</f>
        <v>757</v>
      </c>
      <c r="L21" s="3">
        <f>'All raw data'!CX21</f>
        <v>83.333333333333343</v>
      </c>
      <c r="M21" s="3">
        <v>13</v>
      </c>
      <c r="N21" s="3">
        <v>7</v>
      </c>
      <c r="O21" s="3">
        <v>4</v>
      </c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  <c r="AC21" s="3"/>
    </row>
    <row r="22" spans="1:29" ht="13">
      <c r="A22" s="3">
        <v>1</v>
      </c>
      <c r="B22" s="4">
        <v>4.1666666666666666E-3</v>
      </c>
      <c r="C22" s="3">
        <v>5.32</v>
      </c>
      <c r="D22" s="3">
        <v>34.1</v>
      </c>
      <c r="E22" s="3">
        <v>1</v>
      </c>
      <c r="F22" s="3">
        <v>14</v>
      </c>
      <c r="G22" s="3">
        <f>SUM('All raw data'!T22,'All raw data'!U22,'All raw data'!AX22)</f>
        <v>20</v>
      </c>
      <c r="H22" s="3">
        <f>SUM('All raw data'!BJ22,'All raw data'!CB22,'All raw data'!CM22)</f>
        <v>136</v>
      </c>
      <c r="I22" s="3">
        <v>43</v>
      </c>
      <c r="J22" s="3">
        <v>0</v>
      </c>
      <c r="K22" s="3">
        <f>'All raw data'!CQ22</f>
        <v>321</v>
      </c>
      <c r="L22" s="3">
        <f>'All raw data'!CX22</f>
        <v>83.333333333333343</v>
      </c>
      <c r="M22" s="3">
        <v>1</v>
      </c>
      <c r="N22" s="3">
        <v>7</v>
      </c>
      <c r="O22" s="3">
        <v>5</v>
      </c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  <c r="AC22" s="3"/>
    </row>
    <row r="23" spans="1:29" ht="13">
      <c r="A23" s="3">
        <v>1</v>
      </c>
      <c r="B23" s="4">
        <v>4.0625000000000001E-3</v>
      </c>
      <c r="C23" s="3">
        <v>6.06</v>
      </c>
      <c r="D23" s="3">
        <v>41.94</v>
      </c>
      <c r="E23" s="3">
        <v>3</v>
      </c>
      <c r="F23" s="3">
        <v>0</v>
      </c>
      <c r="G23" s="3">
        <f>SUM('All raw data'!T23,'All raw data'!U23,'All raw data'!AX23)</f>
        <v>11</v>
      </c>
      <c r="H23" s="3">
        <f>SUM('All raw data'!BJ23,'All raw data'!CB23,'All raw data'!CM23)</f>
        <v>193</v>
      </c>
      <c r="I23" s="3">
        <v>39</v>
      </c>
      <c r="J23" s="3">
        <v>0</v>
      </c>
      <c r="K23" s="3">
        <f>'All raw data'!CQ23</f>
        <v>325</v>
      </c>
      <c r="L23" s="3">
        <f>'All raw data'!CX23</f>
        <v>83.333333333333343</v>
      </c>
      <c r="M23" s="3">
        <v>10</v>
      </c>
      <c r="N23" s="3">
        <v>7</v>
      </c>
      <c r="O23" s="3">
        <v>6</v>
      </c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  <c r="AC23" s="3"/>
    </row>
    <row r="24" spans="1:29" ht="13">
      <c r="A24" s="3">
        <v>2</v>
      </c>
      <c r="B24" s="4">
        <v>1.7592592592592592E-3</v>
      </c>
      <c r="C24" s="3">
        <v>2.7</v>
      </c>
      <c r="D24" s="3">
        <v>53.52</v>
      </c>
      <c r="E24" s="3">
        <v>0</v>
      </c>
      <c r="F24" s="3">
        <v>3</v>
      </c>
      <c r="G24" s="3">
        <f>SUM('All raw data'!T24,'All raw data'!U24,'All raw data'!AX24)</f>
        <v>7</v>
      </c>
      <c r="H24" s="3">
        <f>SUM('All raw data'!BJ24,'All raw data'!CB24,'All raw data'!CM24)</f>
        <v>191</v>
      </c>
      <c r="I24" s="3">
        <v>2</v>
      </c>
      <c r="J24" s="3">
        <v>0</v>
      </c>
      <c r="K24" s="3">
        <f>'All raw data'!CQ24</f>
        <v>552</v>
      </c>
      <c r="L24" s="3">
        <f>'All raw data'!CX24</f>
        <v>83.333333333333343</v>
      </c>
      <c r="M24" s="3">
        <v>10</v>
      </c>
      <c r="N24" s="3">
        <v>7</v>
      </c>
      <c r="O24" s="3">
        <v>6</v>
      </c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  <c r="AC24" s="3"/>
    </row>
    <row r="25" spans="1:29" ht="13">
      <c r="A25" s="3">
        <v>2</v>
      </c>
      <c r="B25" s="4">
        <v>3.6342592592592594E-3</v>
      </c>
      <c r="C25" s="3">
        <v>6.38</v>
      </c>
      <c r="D25" s="3">
        <v>31.46</v>
      </c>
      <c r="E25" s="3">
        <v>0</v>
      </c>
      <c r="F25" s="3">
        <v>0</v>
      </c>
      <c r="G25" s="3">
        <f>SUM('All raw data'!T25,'All raw data'!U25,'All raw data'!AX25)</f>
        <v>56</v>
      </c>
      <c r="H25" s="3">
        <f>SUM('All raw data'!BJ25,'All raw data'!CB25,'All raw data'!CM25)</f>
        <v>160</v>
      </c>
      <c r="I25" s="3">
        <v>4</v>
      </c>
      <c r="J25" s="3">
        <v>0</v>
      </c>
      <c r="K25" s="3">
        <f>'All raw data'!CQ25</f>
        <v>422</v>
      </c>
      <c r="L25" s="3">
        <f>'All raw data'!CX25</f>
        <v>83.333333333333343</v>
      </c>
      <c r="M25" s="3">
        <v>8</v>
      </c>
      <c r="N25" s="3">
        <v>3</v>
      </c>
      <c r="O25" s="3">
        <v>0</v>
      </c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  <c r="AC25" s="3"/>
    </row>
    <row r="26" spans="1:29" ht="13">
      <c r="A26" s="3">
        <v>2</v>
      </c>
      <c r="B26" s="4">
        <v>4.8842592592592592E-3</v>
      </c>
      <c r="C26" s="3">
        <v>5.87</v>
      </c>
      <c r="D26" s="3">
        <v>31.66</v>
      </c>
      <c r="E26" s="3">
        <v>0</v>
      </c>
      <c r="F26" s="3">
        <v>3</v>
      </c>
      <c r="G26" s="3">
        <f>SUM('All raw data'!T26,'All raw data'!U26,'All raw data'!AX26)</f>
        <v>15</v>
      </c>
      <c r="H26" s="3">
        <f>SUM('All raw data'!BJ26,'All raw data'!CB26,'All raw data'!CM26)</f>
        <v>360</v>
      </c>
      <c r="I26" s="3">
        <v>0</v>
      </c>
      <c r="J26" s="3">
        <v>1</v>
      </c>
      <c r="K26" s="3">
        <f>'All raw data'!CQ26</f>
        <v>393</v>
      </c>
      <c r="L26" s="3">
        <f>'All raw data'!CX26</f>
        <v>66.666666666666657</v>
      </c>
      <c r="M26" s="12">
        <v>10</v>
      </c>
      <c r="N26" s="12">
        <v>5</v>
      </c>
      <c r="O26" s="3">
        <v>6</v>
      </c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  <c r="AC26" s="3"/>
    </row>
    <row r="27" spans="1:29" ht="13">
      <c r="A27" s="3">
        <v>2</v>
      </c>
      <c r="B27" s="4">
        <v>5.1504629629629626E-3</v>
      </c>
      <c r="C27" s="3">
        <v>8.6199999999999992</v>
      </c>
      <c r="D27" s="3">
        <v>27.33</v>
      </c>
      <c r="E27" s="3">
        <v>3</v>
      </c>
      <c r="F27" s="3">
        <v>2</v>
      </c>
      <c r="G27" s="3">
        <f>SUM('All raw data'!T27,'All raw data'!U27,'All raw data'!AX27)</f>
        <v>14</v>
      </c>
      <c r="H27" s="3">
        <f>SUM('All raw data'!BJ27,'All raw data'!CB27,'All raw data'!CM27)</f>
        <v>164</v>
      </c>
      <c r="I27" s="3">
        <v>0</v>
      </c>
      <c r="J27" s="3">
        <v>1</v>
      </c>
      <c r="K27" s="3">
        <f>'All raw data'!CQ27</f>
        <v>372</v>
      </c>
      <c r="L27" s="3">
        <f>'All raw data'!CX27</f>
        <v>83.333333333333343</v>
      </c>
      <c r="M27" s="3">
        <v>10</v>
      </c>
      <c r="N27" s="3">
        <v>3</v>
      </c>
      <c r="O27" s="3">
        <v>0</v>
      </c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  <c r="AC27" s="3"/>
    </row>
    <row r="28" spans="1:29" ht="13">
      <c r="A28" s="3">
        <v>2</v>
      </c>
      <c r="B28" s="4">
        <v>4.4907407407407405E-3</v>
      </c>
      <c r="C28" s="3">
        <v>5.57</v>
      </c>
      <c r="D28" s="3">
        <v>36.89</v>
      </c>
      <c r="E28" s="3">
        <v>0</v>
      </c>
      <c r="F28" s="3">
        <v>5</v>
      </c>
      <c r="G28" s="3">
        <f>SUM('All raw data'!T28,'All raw data'!U28,'All raw data'!AX28)</f>
        <v>56</v>
      </c>
      <c r="H28" s="3">
        <f>SUM('All raw data'!BJ28,'All raw data'!CB28,'All raw data'!CM28)</f>
        <v>159</v>
      </c>
      <c r="I28" s="3">
        <v>10</v>
      </c>
      <c r="J28" s="3">
        <v>2</v>
      </c>
      <c r="K28" s="3">
        <f>'All raw data'!CQ28</f>
        <v>447</v>
      </c>
      <c r="L28" s="3">
        <f>'All raw data'!CX28</f>
        <v>83.333333333333343</v>
      </c>
      <c r="M28" s="3">
        <v>8</v>
      </c>
      <c r="N28" s="3">
        <v>7</v>
      </c>
      <c r="O28" s="3">
        <v>0</v>
      </c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  <c r="AC28" s="3"/>
    </row>
    <row r="29" spans="1:29" ht="13">
      <c r="A29" s="3">
        <v>2</v>
      </c>
      <c r="B29" s="4">
        <v>3.4027777777777776E-3</v>
      </c>
      <c r="C29" s="3">
        <v>6.91</v>
      </c>
      <c r="D29" s="3">
        <v>32.72</v>
      </c>
      <c r="E29" s="3">
        <v>4</v>
      </c>
      <c r="F29" s="3">
        <v>10</v>
      </c>
      <c r="G29" s="3">
        <f>SUM('All raw data'!T29,'All raw data'!U29,'All raw data'!AX29)</f>
        <v>20</v>
      </c>
      <c r="H29" s="3">
        <f>SUM('All raw data'!BJ29,'All raw data'!CB29,'All raw data'!CM29)</f>
        <v>385</v>
      </c>
      <c r="I29" s="3">
        <v>9</v>
      </c>
      <c r="J29" s="3">
        <v>0</v>
      </c>
      <c r="K29" s="3">
        <f>'All raw data'!CQ29</f>
        <v>452</v>
      </c>
      <c r="L29" s="3">
        <f>'All raw data'!CX29</f>
        <v>66.666666666666657</v>
      </c>
      <c r="M29" s="3">
        <v>10</v>
      </c>
      <c r="N29" s="3">
        <v>7</v>
      </c>
      <c r="O29" s="3">
        <v>3</v>
      </c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  <c r="AC29" s="3"/>
    </row>
    <row r="30" spans="1:29" ht="13">
      <c r="A30" s="3">
        <v>2</v>
      </c>
      <c r="B30" s="4">
        <v>3.2175925925925926E-3</v>
      </c>
      <c r="C30" s="3">
        <v>5.42</v>
      </c>
      <c r="D30" s="3">
        <v>34.700000000000003</v>
      </c>
      <c r="E30" s="3">
        <v>2</v>
      </c>
      <c r="F30" s="3">
        <v>0</v>
      </c>
      <c r="G30" s="3">
        <f>SUM('All raw data'!T30,'All raw data'!U30,'All raw data'!AX30)</f>
        <v>55</v>
      </c>
      <c r="H30" s="3">
        <f>SUM('All raw data'!BJ30,'All raw data'!CB30,'All raw data'!CM30)</f>
        <v>230</v>
      </c>
      <c r="I30" s="3">
        <v>0</v>
      </c>
      <c r="J30" s="3">
        <v>0</v>
      </c>
      <c r="K30" s="3">
        <f>'All raw data'!CQ30</f>
        <v>218</v>
      </c>
      <c r="L30" s="3">
        <f>'All raw data'!CX30</f>
        <v>83.333333333333343</v>
      </c>
      <c r="M30" s="3">
        <v>5</v>
      </c>
      <c r="N30" s="3">
        <v>1</v>
      </c>
      <c r="O30" s="3">
        <v>0</v>
      </c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  <c r="AC30" s="3"/>
    </row>
    <row r="31" spans="1:29" ht="13">
      <c r="A31" s="3">
        <v>2</v>
      </c>
      <c r="B31" s="4">
        <v>3.4837962962962965E-3</v>
      </c>
      <c r="C31" s="3">
        <v>4.6500000000000004</v>
      </c>
      <c r="D31" s="3">
        <v>43.4</v>
      </c>
      <c r="E31" s="3">
        <v>2</v>
      </c>
      <c r="F31" s="3">
        <v>0</v>
      </c>
      <c r="G31" s="3">
        <f>SUM('All raw data'!T31,'All raw data'!U31,'All raw data'!AX31)</f>
        <v>24</v>
      </c>
      <c r="H31" s="3">
        <f>SUM('All raw data'!BJ31,'All raw data'!CB31,'All raw data'!CM31)</f>
        <v>224</v>
      </c>
      <c r="I31" s="3">
        <v>14</v>
      </c>
      <c r="J31" s="3">
        <v>0</v>
      </c>
      <c r="K31" s="3">
        <f>'All raw data'!CQ31</f>
        <v>416</v>
      </c>
      <c r="L31" s="3">
        <f>'All raw data'!CX31</f>
        <v>83.333333333333343</v>
      </c>
      <c r="M31" s="3">
        <v>10</v>
      </c>
      <c r="N31" s="3">
        <v>3</v>
      </c>
      <c r="O31" s="3">
        <v>1</v>
      </c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</row>
    <row r="32" spans="1:29" ht="13">
      <c r="A32" s="3">
        <v>2</v>
      </c>
      <c r="B32" s="4">
        <v>3.5648148148148149E-3</v>
      </c>
      <c r="C32" s="3">
        <v>6.54</v>
      </c>
      <c r="D32" s="3">
        <v>32.159999999999997</v>
      </c>
      <c r="E32" s="3">
        <v>0</v>
      </c>
      <c r="F32" s="3">
        <v>3</v>
      </c>
      <c r="G32" s="3">
        <f>SUM('All raw data'!T32,'All raw data'!U32,'All raw data'!AX32)</f>
        <v>19</v>
      </c>
      <c r="H32" s="3">
        <f>SUM('All raw data'!BJ32,'All raw data'!CB32,'All raw data'!CM32)</f>
        <v>109</v>
      </c>
      <c r="I32" s="3">
        <v>17</v>
      </c>
      <c r="J32" s="3">
        <v>1</v>
      </c>
      <c r="K32" s="3">
        <f>'All raw data'!CQ32</f>
        <v>327</v>
      </c>
      <c r="L32" s="3">
        <f>'All raw data'!CX32</f>
        <v>83.333333333333343</v>
      </c>
      <c r="M32" s="3">
        <v>8</v>
      </c>
      <c r="N32" s="3">
        <v>2</v>
      </c>
      <c r="O32" s="3">
        <v>0</v>
      </c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  <c r="AC32" s="3"/>
    </row>
    <row r="33" spans="1:29" ht="13">
      <c r="A33" s="3">
        <v>2</v>
      </c>
      <c r="B33" s="4">
        <v>3.6805555555555554E-3</v>
      </c>
      <c r="C33" s="3">
        <v>5.44</v>
      </c>
      <c r="D33" s="3">
        <v>41.77</v>
      </c>
      <c r="E33" s="3">
        <v>2</v>
      </c>
      <c r="F33" s="3">
        <v>0</v>
      </c>
      <c r="G33" s="3">
        <f>SUM('All raw data'!T33,'All raw data'!U33,'All raw data'!AX33)</f>
        <v>51</v>
      </c>
      <c r="H33" s="3">
        <f>SUM('All raw data'!BJ33,'All raw data'!CB33,'All raw data'!CM33)</f>
        <v>217</v>
      </c>
      <c r="I33" s="3">
        <v>10</v>
      </c>
      <c r="J33" s="3">
        <v>0</v>
      </c>
      <c r="K33" s="3">
        <f>'All raw data'!CQ33</f>
        <v>493</v>
      </c>
      <c r="L33" s="3">
        <f>'All raw data'!CX33</f>
        <v>83.333333333333343</v>
      </c>
      <c r="M33" s="3">
        <v>10</v>
      </c>
      <c r="N33" s="3">
        <v>7</v>
      </c>
      <c r="O33" s="3">
        <v>5</v>
      </c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</row>
    <row r="34" spans="1:29" ht="13">
      <c r="A34" s="3">
        <v>2</v>
      </c>
      <c r="B34" s="4">
        <v>4.0046296296296297E-3</v>
      </c>
      <c r="C34" s="3">
        <v>6.49</v>
      </c>
      <c r="D34" s="3">
        <v>36.43</v>
      </c>
      <c r="E34" s="3">
        <v>6</v>
      </c>
      <c r="F34" s="3">
        <v>7</v>
      </c>
      <c r="G34" s="3">
        <f>SUM('All raw data'!T34,'All raw data'!U34,'All raw data'!AX34)</f>
        <v>96</v>
      </c>
      <c r="H34" s="3">
        <f>SUM('All raw data'!BJ34,'All raw data'!CB34,'All raw data'!CM34)</f>
        <v>145</v>
      </c>
      <c r="I34" s="3">
        <v>40</v>
      </c>
      <c r="J34" s="3">
        <v>6</v>
      </c>
      <c r="K34" s="3">
        <f>'All raw data'!CQ34</f>
        <v>430</v>
      </c>
      <c r="L34" s="3">
        <f>'All raw data'!CX34</f>
        <v>66.666666666666657</v>
      </c>
      <c r="M34" s="3">
        <v>1</v>
      </c>
      <c r="N34" s="3">
        <v>7</v>
      </c>
      <c r="O34" s="3">
        <v>4</v>
      </c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</row>
    <row r="35" spans="1:29" ht="13">
      <c r="A35" s="3">
        <v>2</v>
      </c>
      <c r="B35" s="4">
        <v>3.7037037037037038E-3</v>
      </c>
      <c r="C35" s="3">
        <v>6.15</v>
      </c>
      <c r="D35" s="3">
        <v>34.909999999999997</v>
      </c>
      <c r="E35" s="3">
        <v>6</v>
      </c>
      <c r="F35" s="3">
        <v>0</v>
      </c>
      <c r="G35" s="3">
        <f>SUM('All raw data'!T35,'All raw data'!U35,'All raw data'!AX35)</f>
        <v>17</v>
      </c>
      <c r="H35" s="3">
        <f>SUM('All raw data'!BJ35,'All raw data'!CB35,'All raw data'!CM35)</f>
        <v>342</v>
      </c>
      <c r="I35" s="3">
        <v>48</v>
      </c>
      <c r="J35" s="3">
        <v>0</v>
      </c>
      <c r="K35" s="3">
        <f>'All raw data'!CQ35</f>
        <v>502</v>
      </c>
      <c r="L35" s="3">
        <f>'All raw data'!CX35</f>
        <v>83.333333333333343</v>
      </c>
      <c r="M35" s="3">
        <v>10</v>
      </c>
      <c r="N35" s="3">
        <v>7</v>
      </c>
      <c r="O35" s="3">
        <v>3</v>
      </c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</row>
    <row r="36" spans="1:29" ht="13">
      <c r="A36" s="3">
        <v>2</v>
      </c>
      <c r="B36" s="4">
        <v>2.7430555555555554E-3</v>
      </c>
      <c r="C36" s="3">
        <v>4.46</v>
      </c>
      <c r="D36" s="3">
        <v>38.270000000000003</v>
      </c>
      <c r="E36" s="3">
        <v>5</v>
      </c>
      <c r="F36" s="3">
        <v>5</v>
      </c>
      <c r="G36" s="3">
        <f>SUM('All raw data'!T36,'All raw data'!U36,'All raw data'!AX36)</f>
        <v>36</v>
      </c>
      <c r="H36" s="3">
        <f>SUM('All raw data'!BJ36,'All raw data'!CB36,'All raw data'!CM36)</f>
        <v>259</v>
      </c>
      <c r="I36" s="3">
        <v>8</v>
      </c>
      <c r="J36" s="3">
        <v>0</v>
      </c>
      <c r="K36" s="3">
        <f>'All raw data'!CQ36</f>
        <v>331</v>
      </c>
      <c r="L36" s="3">
        <f>'All raw data'!CX36</f>
        <v>66.666666666666657</v>
      </c>
      <c r="M36" s="3">
        <v>13</v>
      </c>
      <c r="N36" s="3">
        <v>7</v>
      </c>
      <c r="O36" s="3">
        <v>3</v>
      </c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</row>
    <row r="37" spans="1:29" ht="13">
      <c r="A37" s="3">
        <v>2</v>
      </c>
      <c r="B37" s="4">
        <v>3.2060185185185186E-3</v>
      </c>
      <c r="C37" s="3">
        <v>5.28</v>
      </c>
      <c r="D37" s="3">
        <v>39.119999999999997</v>
      </c>
      <c r="E37" s="3">
        <v>1</v>
      </c>
      <c r="F37" s="3">
        <v>2</v>
      </c>
      <c r="G37" s="3">
        <f>SUM('All raw data'!T37,'All raw data'!U37,'All raw data'!AX37)</f>
        <v>11</v>
      </c>
      <c r="H37" s="3">
        <f>SUM('All raw data'!BJ37,'All raw data'!CB37,'All raw data'!CM37)</f>
        <v>97</v>
      </c>
      <c r="I37" s="3">
        <v>2</v>
      </c>
      <c r="J37" s="3">
        <v>0</v>
      </c>
      <c r="K37" s="3">
        <f>'All raw data'!CQ37</f>
        <v>11</v>
      </c>
      <c r="L37" s="3">
        <f>'All raw data'!CX37</f>
        <v>83.333333333333343</v>
      </c>
      <c r="M37" s="3">
        <v>13</v>
      </c>
      <c r="N37" s="3">
        <v>7</v>
      </c>
      <c r="O37" s="3">
        <v>5</v>
      </c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  <c r="AC37" s="3"/>
    </row>
    <row r="38" spans="1:29" ht="13">
      <c r="A38" s="3">
        <v>2</v>
      </c>
      <c r="B38" s="4">
        <v>4.1319444444444442E-3</v>
      </c>
      <c r="C38" s="3">
        <v>6.29</v>
      </c>
      <c r="D38" s="3">
        <v>30.11</v>
      </c>
      <c r="E38" s="3">
        <v>14</v>
      </c>
      <c r="F38" s="3">
        <v>12</v>
      </c>
      <c r="G38" s="3">
        <f>SUM('All raw data'!T38,'All raw data'!U38,'All raw data'!AX38)</f>
        <v>101</v>
      </c>
      <c r="H38" s="3">
        <f>SUM('All raw data'!BJ38,'All raw data'!CB38,'All raw data'!CM38)</f>
        <v>620</v>
      </c>
      <c r="I38" s="3">
        <v>29</v>
      </c>
      <c r="J38" s="3">
        <v>0</v>
      </c>
      <c r="K38" s="3">
        <f>'All raw data'!CQ38</f>
        <v>779</v>
      </c>
      <c r="L38" s="3">
        <f>'All raw data'!CX38</f>
        <v>83.333333333333343</v>
      </c>
      <c r="M38" s="3">
        <v>13</v>
      </c>
      <c r="N38" s="3">
        <v>3</v>
      </c>
      <c r="O38" s="3">
        <v>4</v>
      </c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  <c r="AC38" s="3"/>
    </row>
    <row r="39" spans="1:29" ht="13">
      <c r="A39" s="3">
        <v>2</v>
      </c>
      <c r="B39" s="4">
        <v>3.8078703703703703E-3</v>
      </c>
      <c r="C39" s="3">
        <v>5.09</v>
      </c>
      <c r="D39" s="3">
        <v>41.51</v>
      </c>
      <c r="E39" s="3">
        <v>0</v>
      </c>
      <c r="F39" s="3">
        <v>0</v>
      </c>
      <c r="G39" s="3">
        <f>SUM('All raw data'!T39,'All raw data'!U39,'All raw data'!AX39)</f>
        <v>15</v>
      </c>
      <c r="H39" s="3">
        <f>SUM('All raw data'!BJ39,'All raw data'!CB39,'All raw data'!CM39)</f>
        <v>394</v>
      </c>
      <c r="I39" s="3">
        <v>0</v>
      </c>
      <c r="J39" s="3">
        <v>0</v>
      </c>
      <c r="K39" s="3">
        <f>'All raw data'!CQ39</f>
        <v>377</v>
      </c>
      <c r="L39" s="3">
        <f>'All raw data'!CX39</f>
        <v>83.333333333333343</v>
      </c>
      <c r="M39" s="3">
        <v>12</v>
      </c>
      <c r="N39" s="3">
        <v>7</v>
      </c>
      <c r="O39" s="3">
        <v>3</v>
      </c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  <c r="AC39" s="3"/>
    </row>
    <row r="40" spans="1:29" ht="13">
      <c r="A40" s="3">
        <v>2</v>
      </c>
      <c r="B40" s="4">
        <v>3.1250000000000002E-3</v>
      </c>
      <c r="C40" s="3">
        <v>5.27</v>
      </c>
      <c r="D40" s="3">
        <v>42.05</v>
      </c>
      <c r="E40" s="3">
        <v>1</v>
      </c>
      <c r="F40" s="3">
        <v>0</v>
      </c>
      <c r="G40" s="3">
        <f>SUM('All raw data'!T40,'All raw data'!U40,'All raw data'!AX40)</f>
        <v>3</v>
      </c>
      <c r="H40" s="3">
        <f>SUM('All raw data'!BJ40,'All raw data'!CB40,'All raw data'!CM40)</f>
        <v>2</v>
      </c>
      <c r="I40" s="3">
        <v>1</v>
      </c>
      <c r="J40" s="3">
        <v>0</v>
      </c>
      <c r="K40" s="3">
        <f>'All raw data'!CQ40</f>
        <v>15</v>
      </c>
      <c r="L40" s="3">
        <f>'All raw data'!CX40</f>
        <v>83.333333333333343</v>
      </c>
      <c r="M40" s="3">
        <v>2</v>
      </c>
      <c r="N40" s="3">
        <v>6</v>
      </c>
      <c r="O40" s="3">
        <v>4</v>
      </c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  <c r="AC40" s="3"/>
    </row>
    <row r="41" spans="1:29" ht="13">
      <c r="A41" s="3">
        <v>2</v>
      </c>
      <c r="B41" s="4">
        <v>4.6064814814814814E-3</v>
      </c>
      <c r="C41" s="3">
        <v>5.67</v>
      </c>
      <c r="D41" s="3">
        <v>45.58</v>
      </c>
      <c r="E41" s="3">
        <v>0</v>
      </c>
      <c r="F41" s="3">
        <v>0</v>
      </c>
      <c r="G41" s="3">
        <f>SUM('All raw data'!T41,'All raw data'!U41,'All raw data'!AX41)</f>
        <v>26</v>
      </c>
      <c r="H41" s="3">
        <f>SUM('All raw data'!BJ41,'All raw data'!CB41,'All raw data'!CM41)</f>
        <v>288</v>
      </c>
      <c r="I41" s="3">
        <v>2</v>
      </c>
      <c r="J41" s="3">
        <v>0</v>
      </c>
      <c r="K41" s="3">
        <f>'All raw data'!CQ41</f>
        <v>357</v>
      </c>
      <c r="L41" s="3">
        <f>'All raw data'!CX41</f>
        <v>66.666666666666657</v>
      </c>
      <c r="M41" s="2">
        <v>13</v>
      </c>
      <c r="N41" s="2">
        <v>7</v>
      </c>
      <c r="O41" s="3">
        <v>5</v>
      </c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  <c r="AC41" s="3"/>
    </row>
    <row r="42" spans="1:29" ht="13">
      <c r="A42" s="3">
        <v>2</v>
      </c>
      <c r="B42" s="4">
        <v>3.3564814814814816E-3</v>
      </c>
      <c r="C42" s="3">
        <v>5.58</v>
      </c>
      <c r="D42" s="3">
        <v>29.64</v>
      </c>
      <c r="E42" s="3">
        <v>0</v>
      </c>
      <c r="F42" s="3">
        <v>3</v>
      </c>
      <c r="G42" s="3">
        <f>SUM('All raw data'!T42,'All raw data'!U42,'All raw data'!AX42)</f>
        <v>22</v>
      </c>
      <c r="H42" s="3">
        <f>SUM('All raw data'!BJ42,'All raw data'!CB42,'All raw data'!CM42)</f>
        <v>531</v>
      </c>
      <c r="I42" s="3">
        <v>2</v>
      </c>
      <c r="J42" s="3">
        <v>0</v>
      </c>
      <c r="K42" s="3">
        <f>'All raw data'!CQ42</f>
        <v>11</v>
      </c>
      <c r="L42" s="3">
        <f>'All raw data'!CX42</f>
        <v>66.666666666666657</v>
      </c>
      <c r="M42" s="3">
        <v>10</v>
      </c>
      <c r="N42" s="3">
        <v>3</v>
      </c>
      <c r="O42" s="3">
        <v>2</v>
      </c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</row>
    <row r="43" spans="1:29" ht="13">
      <c r="A43" s="3">
        <v>2</v>
      </c>
      <c r="B43" s="4">
        <v>3.8310185185185183E-3</v>
      </c>
      <c r="C43" s="3">
        <v>5.76</v>
      </c>
      <c r="D43" s="3">
        <v>38</v>
      </c>
      <c r="E43" s="3">
        <v>0</v>
      </c>
      <c r="F43" s="3">
        <v>0</v>
      </c>
      <c r="G43" s="3">
        <f>SUM('All raw data'!T43,'All raw data'!U43,'All raw data'!AX43)</f>
        <v>22</v>
      </c>
      <c r="H43" s="3">
        <f>SUM('All raw data'!BJ43,'All raw data'!CB43,'All raw data'!CM43)</f>
        <v>109</v>
      </c>
      <c r="I43" s="3">
        <v>7</v>
      </c>
      <c r="J43" s="3">
        <v>0</v>
      </c>
      <c r="K43" s="3">
        <f>'All raw data'!CQ43</f>
        <v>189</v>
      </c>
      <c r="L43" s="3">
        <f>'All raw data'!CX43</f>
        <v>66.666666666666657</v>
      </c>
      <c r="M43" s="3">
        <v>13</v>
      </c>
      <c r="N43" s="3">
        <v>7</v>
      </c>
      <c r="O43" s="3">
        <v>4</v>
      </c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  <c r="AC43" s="3"/>
    </row>
    <row r="44" spans="1:29" ht="13">
      <c r="A44" s="3">
        <v>2</v>
      </c>
      <c r="B44" s="4">
        <v>4.178240740740741E-3</v>
      </c>
      <c r="C44" s="3">
        <v>6.46</v>
      </c>
      <c r="D44" s="3">
        <v>37.07</v>
      </c>
      <c r="E44" s="3">
        <v>9</v>
      </c>
      <c r="F44" s="3">
        <v>3</v>
      </c>
      <c r="G44" s="3">
        <f>SUM('All raw data'!T44,'All raw data'!U44,'All raw data'!AX44)</f>
        <v>503</v>
      </c>
      <c r="H44" s="3">
        <f>SUM('All raw data'!BJ44,'All raw data'!CB44,'All raw data'!CM44)</f>
        <v>656</v>
      </c>
      <c r="I44" s="3">
        <v>26</v>
      </c>
      <c r="J44" s="3">
        <v>8</v>
      </c>
      <c r="K44" s="3">
        <f>'All raw data'!CQ44</f>
        <v>1285</v>
      </c>
      <c r="L44" s="3">
        <f>'All raw data'!CX44</f>
        <v>66.666666666666657</v>
      </c>
      <c r="M44" s="3">
        <v>8</v>
      </c>
      <c r="N44" s="3">
        <v>5</v>
      </c>
      <c r="O44" s="3">
        <v>3</v>
      </c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  <c r="AC44" s="3"/>
    </row>
    <row r="45" spans="1:29" ht="13">
      <c r="A45" s="3">
        <v>2</v>
      </c>
      <c r="B45" s="4">
        <v>2.9629629629629628E-3</v>
      </c>
      <c r="C45" s="3">
        <v>4.5599999999999996</v>
      </c>
      <c r="D45" s="3">
        <v>44.84</v>
      </c>
      <c r="E45" s="3">
        <v>1</v>
      </c>
      <c r="F45" s="3">
        <v>0</v>
      </c>
      <c r="G45" s="3">
        <f>SUM('All raw data'!T45,'All raw data'!U45,'All raw data'!AX45)</f>
        <v>10</v>
      </c>
      <c r="H45" s="3">
        <f>SUM('All raw data'!BJ45,'All raw data'!CB45,'All raw data'!CM45)</f>
        <v>113</v>
      </c>
      <c r="I45" s="3">
        <v>4</v>
      </c>
      <c r="J45" s="3">
        <v>0</v>
      </c>
      <c r="K45" s="3">
        <f>'All raw data'!CQ45</f>
        <v>395</v>
      </c>
      <c r="L45" s="3">
        <f>'All raw data'!CX45</f>
        <v>100</v>
      </c>
      <c r="M45" s="3">
        <v>1</v>
      </c>
      <c r="N45" s="3">
        <v>7</v>
      </c>
      <c r="O45" s="3">
        <v>1</v>
      </c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  <c r="AC45" s="3"/>
    </row>
    <row r="46" spans="1:29" ht="13">
      <c r="A46" s="3">
        <v>2</v>
      </c>
      <c r="B46" s="4">
        <v>4.409722222222222E-3</v>
      </c>
      <c r="C46" s="3">
        <v>6.77</v>
      </c>
      <c r="D46" s="3">
        <v>36.119999999999997</v>
      </c>
      <c r="E46" s="3">
        <v>3</v>
      </c>
      <c r="F46" s="3">
        <v>7</v>
      </c>
      <c r="G46" s="3">
        <f>SUM('All raw data'!T46,'All raw data'!U46,'All raw data'!AX46)</f>
        <v>20</v>
      </c>
      <c r="H46" s="3">
        <f>SUM('All raw data'!BJ46,'All raw data'!CB46,'All raw data'!CM46)</f>
        <v>142</v>
      </c>
      <c r="I46" s="3">
        <v>2</v>
      </c>
      <c r="J46" s="3">
        <v>0</v>
      </c>
      <c r="K46" s="3">
        <f>'All raw data'!CQ46</f>
        <v>374</v>
      </c>
      <c r="L46" s="3">
        <f>'All raw data'!CX46</f>
        <v>83.333333333333343</v>
      </c>
      <c r="M46" s="3">
        <v>15</v>
      </c>
      <c r="N46" s="3">
        <v>7</v>
      </c>
      <c r="O46" s="3">
        <v>2</v>
      </c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  <c r="AC46" s="3"/>
    </row>
    <row r="47" spans="1:29" ht="13">
      <c r="A47" s="3">
        <v>2</v>
      </c>
      <c r="B47" s="4">
        <v>2.8472222222222223E-3</v>
      </c>
      <c r="C47" s="3">
        <v>4.82</v>
      </c>
      <c r="D47" s="3">
        <v>43.28</v>
      </c>
      <c r="E47" s="3">
        <v>22</v>
      </c>
      <c r="F47" s="3">
        <v>5</v>
      </c>
      <c r="G47" s="3">
        <f>SUM('All raw data'!T47,'All raw data'!U47,'All raw data'!AX47)</f>
        <v>77</v>
      </c>
      <c r="H47" s="3">
        <f>SUM('All raw data'!BJ47,'All raw data'!CB47,'All raw data'!CM47)</f>
        <v>244</v>
      </c>
      <c r="I47" s="3">
        <v>8</v>
      </c>
      <c r="J47" s="3">
        <v>4</v>
      </c>
      <c r="K47" s="3">
        <f>'All raw data'!CQ47</f>
        <v>597</v>
      </c>
      <c r="L47" s="3">
        <f>'All raw data'!CX47</f>
        <v>83.333333333333343</v>
      </c>
      <c r="M47" s="3">
        <v>10</v>
      </c>
      <c r="N47" s="3">
        <v>7</v>
      </c>
      <c r="O47" s="3">
        <v>6</v>
      </c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  <c r="AC47" s="3"/>
    </row>
    <row r="48" spans="1:29" ht="13">
      <c r="A48" s="3">
        <v>2</v>
      </c>
      <c r="B48" s="4">
        <v>3.7962962962962963E-3</v>
      </c>
      <c r="C48" s="3">
        <v>5.97</v>
      </c>
      <c r="D48" s="3">
        <v>30.11</v>
      </c>
      <c r="E48" s="3">
        <v>1</v>
      </c>
      <c r="F48" s="3">
        <v>1</v>
      </c>
      <c r="G48" s="3">
        <f>SUM('All raw data'!T48,'All raw data'!U48,'All raw data'!AX48)</f>
        <v>6</v>
      </c>
      <c r="H48" s="3">
        <f>SUM('All raw data'!BJ48,'All raw data'!CB48,'All raw data'!CM48)</f>
        <v>153</v>
      </c>
      <c r="I48" s="3">
        <v>4</v>
      </c>
      <c r="J48" s="3">
        <v>0</v>
      </c>
      <c r="K48" s="3">
        <f>'All raw data'!CQ48</f>
        <v>275</v>
      </c>
      <c r="L48" s="3">
        <f>'All raw data'!CX48</f>
        <v>83.333333333333343</v>
      </c>
      <c r="M48" s="3">
        <v>7</v>
      </c>
      <c r="N48" s="3">
        <v>7</v>
      </c>
      <c r="O48" s="3">
        <v>5</v>
      </c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  <c r="AC48" s="3"/>
    </row>
    <row r="49" spans="1:29" ht="13">
      <c r="A49" s="3">
        <v>2</v>
      </c>
      <c r="B49" s="4">
        <v>3.2638888888888891E-3</v>
      </c>
      <c r="C49" s="3">
        <v>5.0999999999999996</v>
      </c>
      <c r="D49" s="3">
        <v>38.47</v>
      </c>
      <c r="E49" s="3">
        <v>2</v>
      </c>
      <c r="F49" s="3">
        <v>1</v>
      </c>
      <c r="G49" s="3">
        <f>SUM('All raw data'!T49,'All raw data'!U49,'All raw data'!AX49)</f>
        <v>61</v>
      </c>
      <c r="H49" s="3">
        <f>SUM('All raw data'!BJ49,'All raw data'!CB49,'All raw data'!CM49)</f>
        <v>366</v>
      </c>
      <c r="I49" s="3">
        <v>0</v>
      </c>
      <c r="J49" s="3">
        <v>0</v>
      </c>
      <c r="K49" s="3">
        <f>'All raw data'!CQ49</f>
        <v>0</v>
      </c>
      <c r="L49" s="3">
        <f>'All raw data'!CX49</f>
        <v>66.666666666666657</v>
      </c>
      <c r="M49" s="3">
        <v>10</v>
      </c>
      <c r="N49" s="3">
        <v>4</v>
      </c>
      <c r="O49" s="3">
        <v>6</v>
      </c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  <c r="AC49" s="3"/>
    </row>
    <row r="50" spans="1:29" ht="13">
      <c r="A50" s="3">
        <v>2</v>
      </c>
      <c r="B50" s="4">
        <v>4.7800925925925927E-3</v>
      </c>
      <c r="C50" s="3">
        <v>6.51</v>
      </c>
      <c r="D50" s="3">
        <v>39.42</v>
      </c>
      <c r="E50" s="3">
        <v>0</v>
      </c>
      <c r="F50" s="3">
        <v>0</v>
      </c>
      <c r="G50" s="3">
        <f>SUM('All raw data'!T50,'All raw data'!U50,'All raw data'!AX50)</f>
        <v>2</v>
      </c>
      <c r="H50" s="3">
        <f>SUM('All raw data'!BJ50,'All raw data'!CB50,'All raw data'!CM50)</f>
        <v>411</v>
      </c>
      <c r="I50" s="3">
        <v>56</v>
      </c>
      <c r="J50" s="3">
        <v>0</v>
      </c>
      <c r="K50" s="3">
        <f>'All raw data'!CQ50</f>
        <v>748</v>
      </c>
      <c r="L50" s="3">
        <f>'All raw data'!CX50</f>
        <v>83.333333333333343</v>
      </c>
      <c r="M50" s="3">
        <v>14</v>
      </c>
      <c r="N50" s="3">
        <v>7</v>
      </c>
      <c r="O50" s="3">
        <v>3</v>
      </c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  <c r="AC50" s="3"/>
    </row>
    <row r="51" spans="1:29" ht="13">
      <c r="A51" s="3">
        <v>2</v>
      </c>
      <c r="B51" s="4">
        <v>3.9351851851851848E-3</v>
      </c>
      <c r="C51" s="3">
        <v>4.8600000000000003</v>
      </c>
      <c r="D51" s="3">
        <v>36.33</v>
      </c>
      <c r="E51" s="3">
        <v>1</v>
      </c>
      <c r="F51" s="3">
        <v>1</v>
      </c>
      <c r="G51" s="3">
        <f>SUM('All raw data'!T51,'All raw data'!U51,'All raw data'!AX51)</f>
        <v>14</v>
      </c>
      <c r="H51" s="3">
        <f>SUM('All raw data'!BJ51,'All raw data'!CB51,'All raw data'!CM51)</f>
        <v>956</v>
      </c>
      <c r="I51" s="3">
        <v>2</v>
      </c>
      <c r="J51" s="3">
        <v>0</v>
      </c>
      <c r="K51" s="3">
        <f>'All raw data'!CQ51</f>
        <v>11</v>
      </c>
      <c r="L51" s="3">
        <f>'All raw data'!CX51</f>
        <v>83.333333333333343</v>
      </c>
      <c r="M51" s="3">
        <v>10</v>
      </c>
      <c r="N51" s="3">
        <v>7</v>
      </c>
      <c r="O51" s="3">
        <v>2</v>
      </c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  <c r="AC51" s="3"/>
    </row>
    <row r="52" spans="1:29" ht="13">
      <c r="A52" s="3">
        <v>2</v>
      </c>
      <c r="B52" s="4">
        <v>2.5810185185185185E-3</v>
      </c>
      <c r="C52" s="3">
        <v>3.84</v>
      </c>
      <c r="D52" s="3">
        <v>47.89</v>
      </c>
      <c r="E52" s="3">
        <v>2</v>
      </c>
      <c r="F52" s="3">
        <v>3</v>
      </c>
      <c r="G52" s="3">
        <f>SUM('All raw data'!T52,'All raw data'!U52,'All raw data'!AX52)</f>
        <v>11</v>
      </c>
      <c r="H52" s="3">
        <f>SUM('All raw data'!BJ52,'All raw data'!CB52,'All raw data'!CM52)</f>
        <v>159</v>
      </c>
      <c r="I52" s="3">
        <v>5</v>
      </c>
      <c r="J52" s="3">
        <v>0</v>
      </c>
      <c r="K52" s="3">
        <f>'All raw data'!CQ52</f>
        <v>385</v>
      </c>
      <c r="L52" s="3">
        <f>'All raw data'!CX52</f>
        <v>83.333333333333343</v>
      </c>
      <c r="M52" s="3">
        <v>10</v>
      </c>
      <c r="N52" s="3">
        <v>7</v>
      </c>
      <c r="O52" s="3">
        <v>6</v>
      </c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  <c r="AC52" s="3"/>
    </row>
    <row r="53" spans="1:29" ht="13">
      <c r="A53" s="3">
        <v>2</v>
      </c>
      <c r="B53" s="4">
        <v>4.4791666666666669E-3</v>
      </c>
      <c r="C53" s="3">
        <v>6.93</v>
      </c>
      <c r="D53" s="3">
        <v>30.33</v>
      </c>
      <c r="E53" s="3">
        <v>1</v>
      </c>
      <c r="F53" s="3">
        <v>1</v>
      </c>
      <c r="G53" s="3">
        <f>SUM('All raw data'!T53,'All raw data'!U53,'All raw data'!AX53)</f>
        <v>15</v>
      </c>
      <c r="H53" s="3">
        <f>SUM('All raw data'!BJ53,'All raw data'!CB53,'All raw data'!CM53)</f>
        <v>140</v>
      </c>
      <c r="I53" s="3">
        <v>6</v>
      </c>
      <c r="J53" s="3">
        <v>0</v>
      </c>
      <c r="K53" s="3">
        <f>'All raw data'!CQ53</f>
        <v>216</v>
      </c>
      <c r="L53" s="3">
        <f>'All raw data'!CX53</f>
        <v>83.333333333333343</v>
      </c>
      <c r="M53" s="3">
        <v>10</v>
      </c>
      <c r="N53" s="3">
        <v>2</v>
      </c>
      <c r="O53" s="3">
        <v>6</v>
      </c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  <c r="AC53" s="3"/>
    </row>
    <row r="54" spans="1:29" ht="13">
      <c r="A54" s="3">
        <v>2</v>
      </c>
      <c r="B54" s="4">
        <v>3.5995370370370369E-3</v>
      </c>
      <c r="C54" s="3">
        <v>5.48</v>
      </c>
      <c r="D54" s="3">
        <v>35.880000000000003</v>
      </c>
      <c r="E54" s="3">
        <v>20</v>
      </c>
      <c r="F54" s="3">
        <v>11</v>
      </c>
      <c r="G54" s="3">
        <f>SUM('All raw data'!T54,'All raw data'!U54,'All raw data'!AX54)</f>
        <v>77</v>
      </c>
      <c r="H54" s="3">
        <f>SUM('All raw data'!BJ54,'All raw data'!CB54,'All raw data'!CM54)</f>
        <v>354</v>
      </c>
      <c r="I54" s="3">
        <v>26</v>
      </c>
      <c r="J54" s="3">
        <v>0</v>
      </c>
      <c r="K54" s="3">
        <f>'All raw data'!CQ54</f>
        <v>688</v>
      </c>
      <c r="L54" s="3">
        <f>'All raw data'!CX54</f>
        <v>83.333333333333343</v>
      </c>
      <c r="M54" s="19">
        <v>11</v>
      </c>
      <c r="N54" s="20">
        <v>7</v>
      </c>
      <c r="O54" s="3">
        <v>4</v>
      </c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  <c r="AC54" s="3"/>
    </row>
    <row r="55" spans="1:29" ht="13">
      <c r="A55" s="3">
        <v>2</v>
      </c>
      <c r="B55" s="4">
        <v>3.2986111111111111E-3</v>
      </c>
      <c r="C55" s="3">
        <v>4.0599999999999996</v>
      </c>
      <c r="D55" s="3">
        <v>49.13</v>
      </c>
      <c r="E55" s="3">
        <v>0</v>
      </c>
      <c r="F55" s="3">
        <v>2</v>
      </c>
      <c r="G55" s="3">
        <f>SUM('All raw data'!T55,'All raw data'!U55,'All raw data'!AX55)</f>
        <v>39</v>
      </c>
      <c r="H55" s="3">
        <f>SUM('All raw data'!BJ55,'All raw data'!CB55,'All raw data'!CM55)</f>
        <v>290</v>
      </c>
      <c r="I55" s="3">
        <v>5</v>
      </c>
      <c r="J55" s="3">
        <v>0</v>
      </c>
      <c r="K55" s="3">
        <f>'All raw data'!CQ55</f>
        <v>335</v>
      </c>
      <c r="L55" s="3">
        <f>'All raw data'!CX55</f>
        <v>66.666666666666657</v>
      </c>
      <c r="M55" s="3">
        <v>4</v>
      </c>
      <c r="N55" s="3">
        <v>7</v>
      </c>
      <c r="O55" s="3">
        <v>3</v>
      </c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  <c r="AC55" s="3"/>
    </row>
    <row r="56" spans="1:29" ht="13">
      <c r="A56" s="3">
        <v>2</v>
      </c>
      <c r="B56" s="4">
        <v>3.8310185185185183E-3</v>
      </c>
      <c r="C56" s="3">
        <v>5.1100000000000003</v>
      </c>
      <c r="D56" s="3">
        <v>32.43</v>
      </c>
      <c r="E56" s="3">
        <v>5</v>
      </c>
      <c r="F56" s="3">
        <v>8</v>
      </c>
      <c r="G56" s="3">
        <f>SUM('All raw data'!T56,'All raw data'!U56,'All raw data'!AX56)</f>
        <v>26</v>
      </c>
      <c r="H56" s="3">
        <f>SUM('All raw data'!BJ56,'All raw data'!CB56,'All raw data'!CM56)</f>
        <v>143</v>
      </c>
      <c r="I56" s="3">
        <v>11</v>
      </c>
      <c r="J56" s="3">
        <v>0</v>
      </c>
      <c r="K56" s="3">
        <f>'All raw data'!CQ56</f>
        <v>261</v>
      </c>
      <c r="L56" s="3">
        <f>'All raw data'!CX56</f>
        <v>83.333333333333343</v>
      </c>
      <c r="M56" s="3">
        <v>2</v>
      </c>
      <c r="N56" s="3">
        <v>7</v>
      </c>
      <c r="O56" s="3">
        <v>6</v>
      </c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  <c r="AC56" s="3"/>
    </row>
    <row r="57" spans="1:29" ht="15" customHeight="1">
      <c r="A57" s="3">
        <v>2</v>
      </c>
      <c r="B57" s="4">
        <v>3.414351851851852E-3</v>
      </c>
      <c r="C57" s="3">
        <v>4.84</v>
      </c>
      <c r="D57" s="3">
        <v>39.630000000000003</v>
      </c>
      <c r="E57" s="3">
        <v>2</v>
      </c>
      <c r="F57" s="3">
        <v>6</v>
      </c>
      <c r="G57" s="3">
        <f>SUM('All raw data'!T57,'All raw data'!U57,'All raw data'!AX57)</f>
        <v>15</v>
      </c>
      <c r="H57" s="3">
        <f>SUM('All raw data'!BJ57,'All raw data'!CB57,'All raw data'!CM57)</f>
        <v>63</v>
      </c>
      <c r="I57" s="3">
        <v>10</v>
      </c>
      <c r="J57" s="3">
        <v>0</v>
      </c>
      <c r="K57" s="3">
        <f>'All raw data'!CQ57</f>
        <v>304</v>
      </c>
      <c r="L57" s="3">
        <f>'All raw data'!CX57</f>
        <v>0</v>
      </c>
      <c r="M57" s="3">
        <v>13</v>
      </c>
      <c r="N57" s="3">
        <v>7</v>
      </c>
      <c r="O57" s="3">
        <v>6</v>
      </c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  <c r="AC57" s="3"/>
    </row>
    <row r="58" spans="1:29" ht="13">
      <c r="A58" s="3">
        <v>2</v>
      </c>
      <c r="B58" s="4">
        <v>3.2870370370370371E-3</v>
      </c>
      <c r="C58" s="3">
        <v>5.27</v>
      </c>
      <c r="D58" s="3">
        <v>29.68</v>
      </c>
      <c r="E58" s="3">
        <v>1</v>
      </c>
      <c r="F58" s="3">
        <v>5</v>
      </c>
      <c r="G58" s="3">
        <f>SUM('All raw data'!T58,'All raw data'!U58,'All raw data'!AX58)</f>
        <v>22</v>
      </c>
      <c r="H58" s="3">
        <f>SUM('All raw data'!BJ58,'All raw data'!CB58,'All raw data'!CM58)</f>
        <v>230</v>
      </c>
      <c r="I58" s="3">
        <v>6</v>
      </c>
      <c r="J58" s="3">
        <v>0</v>
      </c>
      <c r="K58" s="3">
        <f>'All raw data'!CQ58</f>
        <v>308</v>
      </c>
      <c r="L58" s="3">
        <f>'All raw data'!CX58</f>
        <v>83.333333333333343</v>
      </c>
      <c r="M58" s="3">
        <v>8</v>
      </c>
      <c r="N58" s="3">
        <v>7</v>
      </c>
      <c r="O58" s="3">
        <v>2</v>
      </c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  <c r="AC58" s="3"/>
    </row>
    <row r="76" spans="15:15" ht="13">
      <c r="O76" s="15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G175"/>
  <sheetViews>
    <sheetView workbookViewId="0">
      <pane ySplit="2" topLeftCell="A3" activePane="bottomLeft" state="frozen"/>
      <selection pane="bottomLeft" activeCell="B4" sqref="B4"/>
    </sheetView>
  </sheetViews>
  <sheetFormatPr baseColWidth="10" defaultColWidth="12.6640625" defaultRowHeight="15.75" customHeight="1"/>
  <cols>
    <col min="1" max="1" width="22.1640625" customWidth="1"/>
  </cols>
  <sheetData>
    <row r="1" spans="1:7" ht="15.75" customHeight="1">
      <c r="A1" s="21" t="s">
        <v>116</v>
      </c>
      <c r="B1" s="22" t="s">
        <v>91</v>
      </c>
      <c r="C1" s="22"/>
      <c r="D1" s="22"/>
      <c r="E1" s="22" t="s">
        <v>92</v>
      </c>
      <c r="F1" s="22"/>
      <c r="G1" s="22"/>
    </row>
    <row r="2" spans="1:7" ht="15.75" customHeight="1">
      <c r="A2" s="21"/>
      <c r="B2" s="22" t="s">
        <v>117</v>
      </c>
      <c r="C2" s="22" t="s">
        <v>118</v>
      </c>
      <c r="D2" s="22" t="s">
        <v>119</v>
      </c>
      <c r="E2" s="22" t="s">
        <v>117</v>
      </c>
      <c r="F2" s="22" t="s">
        <v>118</v>
      </c>
      <c r="G2" s="22" t="s">
        <v>119</v>
      </c>
    </row>
    <row r="3" spans="1:7" ht="15.75" customHeight="1">
      <c r="A3" s="34" t="s">
        <v>120</v>
      </c>
      <c r="B3" s="14" t="s">
        <v>121</v>
      </c>
      <c r="C3" s="14" t="s">
        <v>122</v>
      </c>
      <c r="D3" s="14">
        <v>1</v>
      </c>
      <c r="E3" s="14"/>
      <c r="F3" s="14"/>
      <c r="G3" s="14"/>
    </row>
    <row r="4" spans="1:7" ht="15.75" customHeight="1">
      <c r="A4" s="35"/>
      <c r="B4" s="16" t="s">
        <v>123</v>
      </c>
      <c r="C4" s="16" t="s">
        <v>124</v>
      </c>
      <c r="D4" s="2">
        <v>23</v>
      </c>
    </row>
    <row r="5" spans="1:7" ht="15.75" customHeight="1">
      <c r="A5" s="36" t="s">
        <v>125</v>
      </c>
      <c r="B5" s="14" t="s">
        <v>121</v>
      </c>
      <c r="C5" s="14" t="s">
        <v>126</v>
      </c>
      <c r="D5" s="14">
        <v>4</v>
      </c>
      <c r="F5" s="14" t="s">
        <v>127</v>
      </c>
    </row>
    <row r="6" spans="1:7" ht="15.75" customHeight="1">
      <c r="A6" s="35"/>
      <c r="B6" s="14" t="s">
        <v>121</v>
      </c>
      <c r="C6" s="14" t="s">
        <v>128</v>
      </c>
      <c r="D6" s="14">
        <v>2</v>
      </c>
    </row>
    <row r="7" spans="1:7" ht="15.75" customHeight="1">
      <c r="A7" s="35"/>
      <c r="B7" s="14" t="s">
        <v>123</v>
      </c>
      <c r="C7" s="14" t="s">
        <v>124</v>
      </c>
      <c r="D7" s="14">
        <f>43-(D5+D61+D8+D9)</f>
        <v>30</v>
      </c>
    </row>
    <row r="8" spans="1:7" ht="15.75" customHeight="1">
      <c r="A8" s="35"/>
      <c r="B8" s="14" t="s">
        <v>121</v>
      </c>
      <c r="C8" s="14" t="s">
        <v>129</v>
      </c>
      <c r="D8" s="14">
        <v>1</v>
      </c>
    </row>
    <row r="9" spans="1:7" ht="15.75" customHeight="1">
      <c r="A9" s="35"/>
      <c r="B9" s="14" t="s">
        <v>121</v>
      </c>
      <c r="C9" s="14" t="s">
        <v>130</v>
      </c>
      <c r="D9" s="14">
        <v>6</v>
      </c>
    </row>
    <row r="10" spans="1:7" ht="15.75" customHeight="1">
      <c r="A10" s="37" t="s">
        <v>131</v>
      </c>
      <c r="B10" s="14" t="s">
        <v>121</v>
      </c>
      <c r="C10" s="14" t="s">
        <v>132</v>
      </c>
      <c r="D10" s="14">
        <v>1</v>
      </c>
    </row>
    <row r="11" spans="1:7" ht="15.75" customHeight="1">
      <c r="A11" s="35"/>
      <c r="B11" s="14" t="s">
        <v>121</v>
      </c>
      <c r="C11" s="14" t="s">
        <v>133</v>
      </c>
      <c r="D11" s="14">
        <v>2</v>
      </c>
    </row>
    <row r="12" spans="1:7" ht="15.75" customHeight="1">
      <c r="A12" s="35"/>
      <c r="B12" s="14" t="s">
        <v>123</v>
      </c>
      <c r="C12" s="14" t="s">
        <v>134</v>
      </c>
      <c r="D12" s="14">
        <v>2</v>
      </c>
    </row>
    <row r="13" spans="1:7" ht="15.75" customHeight="1">
      <c r="A13" s="36" t="s">
        <v>135</v>
      </c>
      <c r="B13" s="14" t="s">
        <v>121</v>
      </c>
      <c r="C13" s="14" t="s">
        <v>136</v>
      </c>
      <c r="D13" s="14">
        <v>2</v>
      </c>
    </row>
    <row r="14" spans="1:7" ht="15.75" customHeight="1">
      <c r="A14" s="35"/>
      <c r="B14" s="14" t="s">
        <v>123</v>
      </c>
      <c r="C14" s="14" t="s">
        <v>137</v>
      </c>
      <c r="D14" s="14">
        <v>5</v>
      </c>
    </row>
    <row r="15" spans="1:7" ht="15.75" customHeight="1">
      <c r="A15" s="35"/>
      <c r="B15" s="14" t="s">
        <v>121</v>
      </c>
      <c r="C15" s="14" t="s">
        <v>130</v>
      </c>
      <c r="D15" s="14">
        <v>3</v>
      </c>
    </row>
    <row r="16" spans="1:7" ht="15.75" customHeight="1">
      <c r="A16" s="36" t="s">
        <v>138</v>
      </c>
      <c r="B16" s="14" t="s">
        <v>121</v>
      </c>
      <c r="C16" s="14" t="s">
        <v>139</v>
      </c>
      <c r="D16" s="14">
        <v>1</v>
      </c>
      <c r="E16" s="14" t="s">
        <v>121</v>
      </c>
      <c r="F16" s="14" t="s">
        <v>140</v>
      </c>
      <c r="G16" s="14">
        <v>3</v>
      </c>
    </row>
    <row r="17" spans="1:7" ht="15.75" customHeight="1">
      <c r="A17" s="35"/>
      <c r="B17" s="14" t="s">
        <v>121</v>
      </c>
      <c r="C17" s="14" t="s">
        <v>141</v>
      </c>
      <c r="D17" s="14">
        <v>1</v>
      </c>
    </row>
    <row r="18" spans="1:7" ht="15.75" customHeight="1">
      <c r="A18" s="35"/>
      <c r="B18" s="14" t="s">
        <v>123</v>
      </c>
      <c r="C18" s="14" t="s">
        <v>137</v>
      </c>
      <c r="D18" s="14">
        <v>2</v>
      </c>
    </row>
    <row r="19" spans="1:7" ht="15.75" customHeight="1">
      <c r="A19" s="35"/>
      <c r="B19" s="14" t="s">
        <v>123</v>
      </c>
      <c r="C19" s="14" t="s">
        <v>142</v>
      </c>
      <c r="D19" s="14">
        <v>5</v>
      </c>
    </row>
    <row r="20" spans="1:7" ht="15.75" customHeight="1">
      <c r="A20" s="35"/>
      <c r="B20" s="14" t="s">
        <v>121</v>
      </c>
      <c r="C20" s="14" t="s">
        <v>130</v>
      </c>
      <c r="D20" s="14">
        <v>1</v>
      </c>
    </row>
    <row r="21" spans="1:7" ht="15.75" customHeight="1">
      <c r="A21" s="36" t="s">
        <v>143</v>
      </c>
      <c r="B21" s="14" t="s">
        <v>123</v>
      </c>
      <c r="C21" s="14" t="s">
        <v>144</v>
      </c>
      <c r="D21" s="14">
        <v>5</v>
      </c>
      <c r="E21" s="14" t="s">
        <v>121</v>
      </c>
      <c r="F21" s="14" t="s">
        <v>140</v>
      </c>
      <c r="G21" s="14">
        <v>4</v>
      </c>
    </row>
    <row r="22" spans="1:7" ht="15.75" customHeight="1">
      <c r="A22" s="35"/>
      <c r="B22" s="14" t="s">
        <v>123</v>
      </c>
      <c r="C22" s="14" t="s">
        <v>137</v>
      </c>
      <c r="D22" s="14">
        <v>3</v>
      </c>
    </row>
    <row r="23" spans="1:7" ht="15.75" customHeight="1">
      <c r="A23" s="35"/>
      <c r="B23" s="14" t="s">
        <v>123</v>
      </c>
      <c r="C23" s="14" t="s">
        <v>142</v>
      </c>
      <c r="D23" s="14">
        <v>1</v>
      </c>
    </row>
    <row r="24" spans="1:7" ht="15.75" customHeight="1">
      <c r="A24" s="35"/>
      <c r="B24" s="14" t="s">
        <v>123</v>
      </c>
      <c r="C24" s="14" t="s">
        <v>124</v>
      </c>
      <c r="D24" s="14">
        <v>6</v>
      </c>
    </row>
    <row r="25" spans="1:7" ht="15.75" customHeight="1">
      <c r="A25" s="35"/>
      <c r="B25" s="14" t="s">
        <v>123</v>
      </c>
      <c r="C25" s="14" t="s">
        <v>145</v>
      </c>
      <c r="D25" s="14">
        <v>1</v>
      </c>
    </row>
    <row r="26" spans="1:7" ht="15.75" customHeight="1">
      <c r="A26" s="24" t="s">
        <v>146</v>
      </c>
      <c r="B26" s="2"/>
      <c r="C26" s="2"/>
      <c r="D26" s="2">
        <v>0</v>
      </c>
      <c r="E26" s="16" t="s">
        <v>121</v>
      </c>
      <c r="F26" s="16" t="s">
        <v>147</v>
      </c>
      <c r="G26" s="16">
        <v>1</v>
      </c>
    </row>
    <row r="27" spans="1:7" ht="15.75" customHeight="1">
      <c r="A27" s="24" t="s">
        <v>148</v>
      </c>
      <c r="B27" s="14" t="s">
        <v>123</v>
      </c>
      <c r="C27" s="14" t="s">
        <v>149</v>
      </c>
      <c r="D27" s="14">
        <v>1</v>
      </c>
    </row>
    <row r="28" spans="1:7" ht="15.75" customHeight="1">
      <c r="A28" s="24" t="s">
        <v>150</v>
      </c>
      <c r="B28" s="14" t="s">
        <v>121</v>
      </c>
      <c r="C28" s="14" t="s">
        <v>151</v>
      </c>
      <c r="D28" s="14">
        <v>1</v>
      </c>
    </row>
    <row r="29" spans="1:7" ht="15.75" customHeight="1">
      <c r="A29" s="36" t="s">
        <v>152</v>
      </c>
      <c r="B29" s="14" t="s">
        <v>121</v>
      </c>
      <c r="C29" s="14" t="s">
        <v>151</v>
      </c>
      <c r="D29" s="14">
        <v>1</v>
      </c>
    </row>
    <row r="30" spans="1:7" ht="15.75" customHeight="1">
      <c r="A30" s="35"/>
      <c r="B30" s="14" t="s">
        <v>121</v>
      </c>
      <c r="C30" s="14" t="s">
        <v>153</v>
      </c>
      <c r="D30" s="14">
        <v>2</v>
      </c>
    </row>
    <row r="31" spans="1:7" ht="15.75" customHeight="1">
      <c r="A31" s="35"/>
      <c r="B31" s="14" t="s">
        <v>121</v>
      </c>
      <c r="C31" s="14" t="s">
        <v>154</v>
      </c>
      <c r="D31" s="14">
        <v>4</v>
      </c>
    </row>
    <row r="32" spans="1:7" ht="15.75" customHeight="1">
      <c r="A32" s="35"/>
      <c r="B32" s="14" t="s">
        <v>121</v>
      </c>
      <c r="C32" s="14" t="s">
        <v>130</v>
      </c>
      <c r="D32" s="14">
        <v>6</v>
      </c>
    </row>
    <row r="33" spans="1:4" ht="15.75" customHeight="1">
      <c r="A33" s="36" t="s">
        <v>155</v>
      </c>
      <c r="B33" s="14" t="s">
        <v>121</v>
      </c>
      <c r="C33" s="14" t="s">
        <v>156</v>
      </c>
      <c r="D33" s="14">
        <v>12</v>
      </c>
    </row>
    <row r="34" spans="1:4" ht="15.75" customHeight="1">
      <c r="A34" s="35"/>
      <c r="B34" s="14" t="s">
        <v>121</v>
      </c>
      <c r="C34" s="14" t="s">
        <v>157</v>
      </c>
      <c r="D34" s="14">
        <v>1</v>
      </c>
    </row>
    <row r="35" spans="1:4" ht="15.75" customHeight="1">
      <c r="A35" s="38" t="s">
        <v>158</v>
      </c>
      <c r="B35" s="14" t="s">
        <v>121</v>
      </c>
      <c r="C35" s="14" t="s">
        <v>122</v>
      </c>
      <c r="D35" s="14">
        <v>5</v>
      </c>
    </row>
    <row r="36" spans="1:4" ht="15.75" customHeight="1">
      <c r="A36" s="35"/>
      <c r="B36" s="14" t="s">
        <v>121</v>
      </c>
      <c r="C36" s="14" t="s">
        <v>153</v>
      </c>
      <c r="D36" s="14">
        <v>3</v>
      </c>
    </row>
    <row r="37" spans="1:4" ht="15.75" customHeight="1">
      <c r="A37" s="35"/>
      <c r="B37" s="14" t="s">
        <v>123</v>
      </c>
      <c r="C37" s="14" t="s">
        <v>124</v>
      </c>
      <c r="D37" s="14">
        <v>25</v>
      </c>
    </row>
    <row r="38" spans="1:4" ht="15.75" customHeight="1">
      <c r="A38" s="35"/>
      <c r="B38" s="14" t="s">
        <v>123</v>
      </c>
      <c r="C38" s="14" t="s">
        <v>159</v>
      </c>
      <c r="D38" s="14">
        <v>3</v>
      </c>
    </row>
    <row r="39" spans="1:4" ht="15.75" customHeight="1">
      <c r="A39" s="35"/>
      <c r="B39" s="14" t="s">
        <v>121</v>
      </c>
      <c r="C39" s="14" t="s">
        <v>130</v>
      </c>
      <c r="D39" s="14">
        <v>3</v>
      </c>
    </row>
    <row r="40" spans="1:4" ht="15.75" customHeight="1">
      <c r="A40" s="24" t="s">
        <v>160</v>
      </c>
      <c r="B40" s="14" t="s">
        <v>123</v>
      </c>
      <c r="C40" s="14" t="s">
        <v>161</v>
      </c>
      <c r="D40" s="14">
        <v>8</v>
      </c>
    </row>
    <row r="41" spans="1:4" ht="15.75" customHeight="1">
      <c r="A41" s="36" t="s">
        <v>162</v>
      </c>
      <c r="B41" s="14" t="s">
        <v>121</v>
      </c>
      <c r="C41" s="14" t="s">
        <v>139</v>
      </c>
      <c r="D41" s="14">
        <v>1</v>
      </c>
    </row>
    <row r="42" spans="1:4" ht="15.75" customHeight="1">
      <c r="A42" s="35"/>
      <c r="B42" s="14" t="s">
        <v>123</v>
      </c>
      <c r="C42" s="14" t="s">
        <v>163</v>
      </c>
      <c r="D42" s="14">
        <v>1</v>
      </c>
    </row>
    <row r="43" spans="1:4" ht="15.75" customHeight="1">
      <c r="A43" s="35"/>
      <c r="B43" s="14" t="s">
        <v>121</v>
      </c>
      <c r="C43" s="14" t="s">
        <v>164</v>
      </c>
      <c r="D43" s="14">
        <v>1</v>
      </c>
    </row>
    <row r="44" spans="1:4" ht="15.75" customHeight="1">
      <c r="A44" s="36" t="s">
        <v>165</v>
      </c>
      <c r="B44" s="14" t="s">
        <v>121</v>
      </c>
      <c r="C44" s="14" t="s">
        <v>139</v>
      </c>
      <c r="D44" s="14">
        <v>1</v>
      </c>
    </row>
    <row r="45" spans="1:4" ht="15.75" customHeight="1">
      <c r="A45" s="35"/>
      <c r="B45" s="14" t="s">
        <v>121</v>
      </c>
      <c r="C45" s="14" t="s">
        <v>141</v>
      </c>
      <c r="D45" s="14">
        <v>1</v>
      </c>
    </row>
    <row r="46" spans="1:4" ht="15.75" customHeight="1">
      <c r="A46" s="35"/>
      <c r="B46" s="14" t="s">
        <v>123</v>
      </c>
      <c r="C46" s="14" t="s">
        <v>166</v>
      </c>
      <c r="D46" s="14">
        <v>1</v>
      </c>
    </row>
    <row r="47" spans="1:4" ht="15.75" customHeight="1">
      <c r="A47" s="35"/>
      <c r="B47" s="14" t="s">
        <v>121</v>
      </c>
      <c r="C47" s="14" t="s">
        <v>164</v>
      </c>
      <c r="D47" s="14">
        <v>1</v>
      </c>
    </row>
    <row r="48" spans="1:4" ht="15.75" customHeight="1">
      <c r="A48" s="36" t="s">
        <v>167</v>
      </c>
      <c r="B48" s="14" t="s">
        <v>123</v>
      </c>
      <c r="C48" s="14" t="s">
        <v>124</v>
      </c>
      <c r="D48" s="14">
        <v>52</v>
      </c>
    </row>
    <row r="49" spans="1:4" ht="13">
      <c r="A49" s="35"/>
      <c r="B49" s="14" t="s">
        <v>121</v>
      </c>
      <c r="C49" s="14" t="s">
        <v>133</v>
      </c>
      <c r="D49" s="14">
        <v>4</v>
      </c>
    </row>
    <row r="50" spans="1:4" ht="13">
      <c r="A50" s="36" t="s">
        <v>168</v>
      </c>
      <c r="B50" s="14" t="s">
        <v>123</v>
      </c>
      <c r="C50" s="14" t="s">
        <v>144</v>
      </c>
      <c r="D50" s="14">
        <v>1</v>
      </c>
    </row>
    <row r="51" spans="1:4" ht="13">
      <c r="A51" s="35"/>
      <c r="B51" s="14" t="s">
        <v>123</v>
      </c>
      <c r="C51" s="14" t="s">
        <v>137</v>
      </c>
      <c r="D51" s="14">
        <v>1</v>
      </c>
    </row>
    <row r="52" spans="1:4" ht="13">
      <c r="A52" s="35"/>
      <c r="B52" s="14" t="s">
        <v>123</v>
      </c>
      <c r="C52" s="14" t="s">
        <v>169</v>
      </c>
      <c r="D52" s="14">
        <v>1</v>
      </c>
    </row>
    <row r="53" spans="1:4" ht="13">
      <c r="A53" s="35"/>
      <c r="B53" s="14" t="s">
        <v>121</v>
      </c>
      <c r="C53" s="14" t="s">
        <v>145</v>
      </c>
      <c r="D53" s="14">
        <v>1</v>
      </c>
    </row>
    <row r="54" spans="1:4" ht="13">
      <c r="A54" s="36" t="s">
        <v>170</v>
      </c>
      <c r="B54" s="14" t="s">
        <v>123</v>
      </c>
      <c r="C54" s="14" t="s">
        <v>137</v>
      </c>
      <c r="D54" s="14">
        <v>6</v>
      </c>
    </row>
    <row r="55" spans="1:4" ht="13">
      <c r="A55" s="35"/>
      <c r="B55" s="14" t="s">
        <v>121</v>
      </c>
      <c r="C55" s="14" t="s">
        <v>133</v>
      </c>
      <c r="D55" s="14">
        <v>16</v>
      </c>
    </row>
    <row r="56" spans="1:4" ht="13">
      <c r="A56" s="35"/>
      <c r="B56" s="14" t="s">
        <v>121</v>
      </c>
      <c r="C56" s="14" t="s">
        <v>171</v>
      </c>
      <c r="D56" s="14">
        <v>1</v>
      </c>
    </row>
    <row r="57" spans="1:4" ht="13">
      <c r="A57" s="35"/>
      <c r="B57" s="14" t="s">
        <v>121</v>
      </c>
      <c r="C57" s="14" t="s">
        <v>130</v>
      </c>
      <c r="D57" s="14">
        <v>2</v>
      </c>
    </row>
    <row r="58" spans="1:4" ht="13">
      <c r="A58" s="35"/>
      <c r="B58" s="14" t="s">
        <v>121</v>
      </c>
      <c r="C58" s="14" t="s">
        <v>145</v>
      </c>
      <c r="D58" s="14">
        <v>1</v>
      </c>
    </row>
    <row r="59" spans="1:4" ht="13">
      <c r="A59" s="23" t="s">
        <v>172</v>
      </c>
      <c r="B59" s="16" t="s">
        <v>123</v>
      </c>
      <c r="C59" s="16" t="s">
        <v>124</v>
      </c>
      <c r="D59" s="2">
        <v>11</v>
      </c>
    </row>
    <row r="60" spans="1:4" ht="13">
      <c r="A60" s="36" t="s">
        <v>173</v>
      </c>
      <c r="B60" s="14" t="s">
        <v>121</v>
      </c>
      <c r="C60" s="14" t="s">
        <v>122</v>
      </c>
      <c r="D60" s="14">
        <v>2</v>
      </c>
    </row>
    <row r="61" spans="1:4" ht="13">
      <c r="A61" s="35"/>
      <c r="B61" s="14" t="s">
        <v>121</v>
      </c>
      <c r="C61" s="14" t="s">
        <v>133</v>
      </c>
      <c r="D61" s="14">
        <v>2</v>
      </c>
    </row>
    <row r="62" spans="1:4" ht="13">
      <c r="A62" s="35"/>
      <c r="B62" s="14" t="s">
        <v>121</v>
      </c>
      <c r="C62" s="14" t="s">
        <v>157</v>
      </c>
      <c r="D62" s="14">
        <v>1</v>
      </c>
    </row>
    <row r="63" spans="1:4" ht="13">
      <c r="A63" s="24" t="s">
        <v>174</v>
      </c>
      <c r="B63" s="14"/>
      <c r="C63" s="14"/>
      <c r="D63" s="14"/>
    </row>
    <row r="64" spans="1:4" ht="13">
      <c r="A64" s="36" t="s">
        <v>175</v>
      </c>
      <c r="B64" s="14" t="s">
        <v>121</v>
      </c>
      <c r="C64" s="14" t="s">
        <v>176</v>
      </c>
      <c r="D64" s="14">
        <v>1</v>
      </c>
    </row>
    <row r="65" spans="1:7" ht="13">
      <c r="A65" s="35"/>
      <c r="B65" s="14" t="s">
        <v>121</v>
      </c>
      <c r="C65" s="14" t="s">
        <v>153</v>
      </c>
      <c r="D65" s="14">
        <v>1</v>
      </c>
    </row>
    <row r="66" spans="1:7" ht="13">
      <c r="A66" s="35"/>
      <c r="B66" s="14" t="s">
        <v>121</v>
      </c>
      <c r="C66" s="14" t="s">
        <v>141</v>
      </c>
      <c r="D66" s="14">
        <v>1</v>
      </c>
    </row>
    <row r="67" spans="1:7" ht="13">
      <c r="A67" s="35"/>
      <c r="B67" s="14" t="s">
        <v>121</v>
      </c>
      <c r="C67" s="14" t="s">
        <v>164</v>
      </c>
      <c r="D67" s="14">
        <v>1</v>
      </c>
    </row>
    <row r="68" spans="1:7" ht="13">
      <c r="A68" s="35"/>
      <c r="B68" s="14" t="s">
        <v>121</v>
      </c>
      <c r="C68" s="14" t="s">
        <v>157</v>
      </c>
      <c r="D68" s="14">
        <v>1</v>
      </c>
    </row>
    <row r="69" spans="1:7" ht="13">
      <c r="A69" s="36" t="s">
        <v>177</v>
      </c>
      <c r="B69" s="14" t="s">
        <v>121</v>
      </c>
      <c r="C69" s="14" t="s">
        <v>176</v>
      </c>
      <c r="D69" s="14">
        <v>1</v>
      </c>
    </row>
    <row r="70" spans="1:7" ht="13">
      <c r="A70" s="35"/>
      <c r="B70" s="14" t="s">
        <v>121</v>
      </c>
      <c r="C70" s="14" t="s">
        <v>153</v>
      </c>
      <c r="D70" s="14">
        <v>1</v>
      </c>
    </row>
    <row r="71" spans="1:7" ht="13">
      <c r="A71" s="35"/>
      <c r="B71" s="14" t="s">
        <v>121</v>
      </c>
      <c r="C71" s="14" t="s">
        <v>141</v>
      </c>
      <c r="D71" s="14">
        <v>1</v>
      </c>
    </row>
    <row r="72" spans="1:7" ht="13">
      <c r="A72" s="35"/>
      <c r="B72" s="14" t="s">
        <v>121</v>
      </c>
      <c r="C72" s="14" t="s">
        <v>130</v>
      </c>
      <c r="D72" s="14">
        <v>1</v>
      </c>
    </row>
    <row r="73" spans="1:7" ht="13">
      <c r="A73" s="35"/>
      <c r="B73" s="14" t="s">
        <v>121</v>
      </c>
      <c r="C73" s="14" t="s">
        <v>157</v>
      </c>
      <c r="D73" s="14">
        <v>1</v>
      </c>
    </row>
    <row r="74" spans="1:7" ht="13">
      <c r="A74" s="36" t="s">
        <v>178</v>
      </c>
      <c r="B74" s="14" t="s">
        <v>121</v>
      </c>
      <c r="C74" s="14" t="s">
        <v>179</v>
      </c>
      <c r="D74" s="14">
        <v>1</v>
      </c>
    </row>
    <row r="75" spans="1:7" ht="13">
      <c r="A75" s="35"/>
      <c r="B75" s="14" t="s">
        <v>121</v>
      </c>
      <c r="C75" s="14" t="s">
        <v>130</v>
      </c>
      <c r="D75" s="14">
        <v>1</v>
      </c>
    </row>
    <row r="76" spans="1:7" ht="13">
      <c r="A76" s="36" t="s">
        <v>180</v>
      </c>
      <c r="B76" s="14" t="s">
        <v>121</v>
      </c>
      <c r="C76" s="14" t="s">
        <v>181</v>
      </c>
      <c r="D76" s="14">
        <v>1</v>
      </c>
    </row>
    <row r="77" spans="1:7" ht="13">
      <c r="A77" s="35"/>
      <c r="B77" s="14" t="s">
        <v>121</v>
      </c>
      <c r="C77" s="14" t="s">
        <v>182</v>
      </c>
      <c r="D77" s="14">
        <v>1</v>
      </c>
    </row>
    <row r="78" spans="1:7" ht="13">
      <c r="A78" s="35"/>
      <c r="B78" s="14" t="s">
        <v>121</v>
      </c>
      <c r="C78" s="14" t="s">
        <v>129</v>
      </c>
      <c r="D78" s="14">
        <v>1</v>
      </c>
    </row>
    <row r="79" spans="1:7" ht="13">
      <c r="A79" s="35"/>
      <c r="B79" s="14" t="s">
        <v>121</v>
      </c>
      <c r="C79" s="14" t="s">
        <v>183</v>
      </c>
      <c r="D79" s="14">
        <v>3</v>
      </c>
    </row>
    <row r="80" spans="1:7" ht="13">
      <c r="A80" s="36" t="s">
        <v>184</v>
      </c>
      <c r="B80" s="14" t="s">
        <v>121</v>
      </c>
      <c r="C80" s="14" t="s">
        <v>185</v>
      </c>
      <c r="D80" s="14">
        <v>1</v>
      </c>
      <c r="E80" s="14" t="s">
        <v>121</v>
      </c>
      <c r="F80" s="14" t="s">
        <v>140</v>
      </c>
      <c r="G80" s="14">
        <v>4</v>
      </c>
    </row>
    <row r="81" spans="1:7" ht="13">
      <c r="A81" s="35"/>
      <c r="B81" s="14" t="s">
        <v>121</v>
      </c>
      <c r="C81" s="14" t="s">
        <v>179</v>
      </c>
      <c r="D81" s="14">
        <v>2</v>
      </c>
    </row>
    <row r="82" spans="1:7" ht="13">
      <c r="A82" s="35"/>
      <c r="B82" s="14" t="s">
        <v>123</v>
      </c>
      <c r="C82" s="14" t="s">
        <v>161</v>
      </c>
      <c r="D82" s="14">
        <v>2</v>
      </c>
    </row>
    <row r="83" spans="1:7" ht="13">
      <c r="A83" s="35"/>
      <c r="B83" s="14" t="s">
        <v>123</v>
      </c>
      <c r="C83" s="14" t="s">
        <v>164</v>
      </c>
      <c r="D83" s="14">
        <v>2</v>
      </c>
    </row>
    <row r="84" spans="1:7" ht="13">
      <c r="A84" s="35"/>
      <c r="B84" s="14" t="s">
        <v>121</v>
      </c>
      <c r="C84" s="14" t="s">
        <v>145</v>
      </c>
      <c r="D84" s="14">
        <v>1</v>
      </c>
    </row>
    <row r="85" spans="1:7" ht="13">
      <c r="A85" s="38" t="s">
        <v>186</v>
      </c>
      <c r="B85" s="14" t="s">
        <v>121</v>
      </c>
      <c r="C85" s="14" t="s">
        <v>187</v>
      </c>
      <c r="D85" s="14">
        <v>1</v>
      </c>
    </row>
    <row r="86" spans="1:7" ht="13">
      <c r="A86" s="35"/>
      <c r="B86" s="14" t="s">
        <v>121</v>
      </c>
      <c r="C86" s="14" t="s">
        <v>188</v>
      </c>
      <c r="D86" s="14">
        <v>1</v>
      </c>
    </row>
    <row r="87" spans="1:7" ht="13">
      <c r="A87" s="36" t="s">
        <v>189</v>
      </c>
      <c r="B87" s="14" t="s">
        <v>190</v>
      </c>
      <c r="C87" s="14" t="s">
        <v>176</v>
      </c>
      <c r="D87" s="14">
        <v>1</v>
      </c>
    </row>
    <row r="88" spans="1:7" ht="13">
      <c r="A88" s="35"/>
      <c r="B88" s="14" t="s">
        <v>190</v>
      </c>
      <c r="C88" s="14" t="s">
        <v>139</v>
      </c>
      <c r="D88" s="14">
        <v>2</v>
      </c>
    </row>
    <row r="89" spans="1:7" ht="13">
      <c r="A89" s="35"/>
      <c r="B89" s="14" t="s">
        <v>123</v>
      </c>
      <c r="C89" s="14" t="s">
        <v>166</v>
      </c>
      <c r="D89" s="14">
        <v>5</v>
      </c>
    </row>
    <row r="90" spans="1:7" ht="13">
      <c r="A90" s="35"/>
      <c r="B90" s="14" t="s">
        <v>121</v>
      </c>
      <c r="C90" s="14" t="s">
        <v>164</v>
      </c>
      <c r="D90" s="14">
        <v>2</v>
      </c>
    </row>
    <row r="91" spans="1:7" ht="13">
      <c r="A91" s="34" t="s">
        <v>191</v>
      </c>
      <c r="B91" s="14" t="s">
        <v>121</v>
      </c>
      <c r="C91" s="14" t="s">
        <v>182</v>
      </c>
      <c r="D91" s="14">
        <v>1</v>
      </c>
    </row>
    <row r="92" spans="1:7" ht="13">
      <c r="A92" s="35"/>
      <c r="B92" s="14" t="s">
        <v>123</v>
      </c>
      <c r="C92" s="14" t="s">
        <v>142</v>
      </c>
      <c r="D92" s="14">
        <v>1</v>
      </c>
    </row>
    <row r="93" spans="1:7" ht="13">
      <c r="A93" s="34" t="s">
        <v>192</v>
      </c>
      <c r="B93" s="14" t="s">
        <v>121</v>
      </c>
      <c r="C93" s="14" t="s">
        <v>132</v>
      </c>
      <c r="D93" s="14">
        <v>1</v>
      </c>
      <c r="E93" s="14" t="s">
        <v>121</v>
      </c>
      <c r="F93" s="14" t="s">
        <v>193</v>
      </c>
      <c r="G93" s="14">
        <v>1</v>
      </c>
    </row>
    <row r="94" spans="1:7" ht="13">
      <c r="A94" s="35"/>
      <c r="B94" s="14" t="s">
        <v>121</v>
      </c>
      <c r="C94" s="14" t="s">
        <v>151</v>
      </c>
      <c r="D94" s="14">
        <v>1</v>
      </c>
    </row>
    <row r="95" spans="1:7" ht="13">
      <c r="A95" s="35"/>
      <c r="B95" s="14" t="s">
        <v>121</v>
      </c>
      <c r="C95" s="14" t="s">
        <v>139</v>
      </c>
      <c r="D95" s="14">
        <v>2</v>
      </c>
    </row>
    <row r="96" spans="1:7" ht="13">
      <c r="A96" s="35"/>
      <c r="B96" s="14" t="s">
        <v>121</v>
      </c>
      <c r="C96" s="14" t="s">
        <v>128</v>
      </c>
      <c r="D96" s="14">
        <v>5</v>
      </c>
    </row>
    <row r="97" spans="1:4" ht="13">
      <c r="A97" s="35"/>
      <c r="B97" s="14" t="s">
        <v>123</v>
      </c>
      <c r="C97" s="14" t="s">
        <v>194</v>
      </c>
      <c r="D97" s="14">
        <f>118-D93-D94-D95-D96-D98-D99</f>
        <v>68</v>
      </c>
    </row>
    <row r="98" spans="1:4" ht="13">
      <c r="A98" s="35"/>
      <c r="B98" s="14" t="s">
        <v>123</v>
      </c>
      <c r="C98" s="14" t="s">
        <v>124</v>
      </c>
      <c r="D98" s="14">
        <v>34</v>
      </c>
    </row>
    <row r="99" spans="1:4" ht="13">
      <c r="A99" s="35"/>
      <c r="B99" s="14" t="s">
        <v>121</v>
      </c>
      <c r="C99" s="14" t="s">
        <v>130</v>
      </c>
      <c r="D99" s="14">
        <v>7</v>
      </c>
    </row>
    <row r="100" spans="1:4" ht="13">
      <c r="A100" s="34" t="s">
        <v>195</v>
      </c>
      <c r="B100" s="14" t="s">
        <v>121</v>
      </c>
      <c r="C100" s="14" t="s">
        <v>153</v>
      </c>
      <c r="D100" s="14">
        <v>3</v>
      </c>
    </row>
    <row r="101" spans="1:4" ht="13">
      <c r="A101" s="35"/>
      <c r="B101" s="14" t="s">
        <v>121</v>
      </c>
      <c r="C101" s="14" t="s">
        <v>133</v>
      </c>
      <c r="D101" s="14">
        <v>1</v>
      </c>
    </row>
    <row r="102" spans="1:4" ht="13">
      <c r="A102" s="35"/>
      <c r="B102" s="14" t="s">
        <v>121</v>
      </c>
      <c r="C102" s="14" t="s">
        <v>130</v>
      </c>
      <c r="D102" s="14">
        <v>3</v>
      </c>
    </row>
    <row r="103" spans="1:4" ht="13">
      <c r="A103" s="34" t="s">
        <v>196</v>
      </c>
      <c r="B103" s="14" t="s">
        <v>121</v>
      </c>
      <c r="C103" s="14" t="s">
        <v>132</v>
      </c>
      <c r="D103" s="14">
        <v>3</v>
      </c>
    </row>
    <row r="104" spans="1:4" ht="13">
      <c r="A104" s="35"/>
      <c r="B104" s="14" t="s">
        <v>121</v>
      </c>
      <c r="C104" s="14" t="s">
        <v>133</v>
      </c>
      <c r="D104" s="14">
        <v>1</v>
      </c>
    </row>
    <row r="105" spans="1:4" ht="13">
      <c r="A105" s="35"/>
      <c r="B105" s="14" t="s">
        <v>123</v>
      </c>
      <c r="C105" s="14" t="s">
        <v>134</v>
      </c>
      <c r="D105" s="14">
        <v>2</v>
      </c>
    </row>
    <row r="106" spans="1:4" ht="13">
      <c r="A106" s="34" t="s">
        <v>197</v>
      </c>
      <c r="B106" s="14" t="s">
        <v>123</v>
      </c>
      <c r="C106" s="14" t="s">
        <v>124</v>
      </c>
      <c r="D106" s="14">
        <f>16-D107-D108-D109-D110</f>
        <v>10</v>
      </c>
    </row>
    <row r="107" spans="1:4" ht="13">
      <c r="A107" s="35"/>
      <c r="B107" s="14" t="s">
        <v>121</v>
      </c>
      <c r="C107" s="14" t="s">
        <v>133</v>
      </c>
      <c r="D107" s="14">
        <v>2</v>
      </c>
    </row>
    <row r="108" spans="1:4" ht="13">
      <c r="A108" s="35"/>
      <c r="B108" s="14" t="s">
        <v>123</v>
      </c>
      <c r="C108" s="14" t="s">
        <v>163</v>
      </c>
      <c r="D108" s="14">
        <v>1</v>
      </c>
    </row>
    <row r="109" spans="1:4" ht="13">
      <c r="A109" s="35"/>
      <c r="B109" s="14" t="s">
        <v>123</v>
      </c>
      <c r="C109" s="14" t="s">
        <v>159</v>
      </c>
      <c r="D109" s="14">
        <v>1</v>
      </c>
    </row>
    <row r="110" spans="1:4" ht="13">
      <c r="A110" s="35"/>
      <c r="B110" s="14" t="s">
        <v>123</v>
      </c>
      <c r="C110" s="14" t="s">
        <v>198</v>
      </c>
      <c r="D110" s="14">
        <v>2</v>
      </c>
    </row>
    <row r="111" spans="1:4" ht="13">
      <c r="A111" s="34" t="s">
        <v>199</v>
      </c>
      <c r="B111" s="14" t="s">
        <v>121</v>
      </c>
      <c r="C111" s="14" t="s">
        <v>153</v>
      </c>
      <c r="D111" s="14">
        <v>1</v>
      </c>
    </row>
    <row r="112" spans="1:4" ht="13">
      <c r="A112" s="35"/>
      <c r="B112" s="14" t="s">
        <v>121</v>
      </c>
      <c r="C112" s="14" t="s">
        <v>200</v>
      </c>
      <c r="D112" s="14">
        <v>1</v>
      </c>
    </row>
    <row r="113" spans="1:7" ht="13">
      <c r="A113" s="35"/>
      <c r="B113" s="14" t="s">
        <v>123</v>
      </c>
      <c r="C113" s="14" t="s">
        <v>124</v>
      </c>
      <c r="D113" s="14">
        <f>28-D111-D112-D114-D115-D116</f>
        <v>21</v>
      </c>
    </row>
    <row r="114" spans="1:7" ht="13">
      <c r="A114" s="35"/>
      <c r="B114" s="14" t="s">
        <v>121</v>
      </c>
      <c r="C114" s="14" t="s">
        <v>124</v>
      </c>
      <c r="D114" s="14">
        <v>3</v>
      </c>
    </row>
    <row r="115" spans="1:7" ht="13">
      <c r="A115" s="35"/>
      <c r="B115" s="14" t="s">
        <v>123</v>
      </c>
      <c r="C115" s="14" t="s">
        <v>134</v>
      </c>
      <c r="D115" s="14">
        <v>1</v>
      </c>
    </row>
    <row r="116" spans="1:7" ht="13">
      <c r="A116" s="35"/>
      <c r="B116" s="14" t="s">
        <v>121</v>
      </c>
      <c r="C116" s="14" t="s">
        <v>130</v>
      </c>
      <c r="D116" s="14">
        <v>1</v>
      </c>
    </row>
    <row r="117" spans="1:7" ht="13">
      <c r="A117" s="34" t="s">
        <v>201</v>
      </c>
      <c r="B117" s="14" t="s">
        <v>123</v>
      </c>
      <c r="C117" s="14" t="s">
        <v>124</v>
      </c>
      <c r="D117" s="14">
        <v>22</v>
      </c>
    </row>
    <row r="118" spans="1:7" ht="13">
      <c r="A118" s="35"/>
      <c r="B118" s="14" t="s">
        <v>121</v>
      </c>
      <c r="C118" s="14" t="s">
        <v>130</v>
      </c>
      <c r="D118" s="14">
        <v>1</v>
      </c>
    </row>
    <row r="119" spans="1:7" ht="13">
      <c r="A119" s="38" t="s">
        <v>202</v>
      </c>
      <c r="B119" s="14" t="s">
        <v>121</v>
      </c>
      <c r="C119" s="14" t="s">
        <v>129</v>
      </c>
      <c r="D119" s="14">
        <v>1</v>
      </c>
    </row>
    <row r="120" spans="1:7" ht="13">
      <c r="A120" s="35"/>
      <c r="B120" s="16" t="s">
        <v>123</v>
      </c>
      <c r="C120" s="16" t="s">
        <v>163</v>
      </c>
      <c r="D120" s="2">
        <v>1</v>
      </c>
    </row>
    <row r="121" spans="1:7" ht="13">
      <c r="A121" s="38" t="s">
        <v>203</v>
      </c>
      <c r="B121" s="14" t="s">
        <v>121</v>
      </c>
      <c r="C121" s="14" t="s">
        <v>156</v>
      </c>
      <c r="D121" s="14">
        <v>1</v>
      </c>
    </row>
    <row r="122" spans="1:7" ht="13">
      <c r="A122" s="35"/>
      <c r="B122" s="14" t="s">
        <v>121</v>
      </c>
      <c r="C122" s="14" t="s">
        <v>204</v>
      </c>
      <c r="D122" s="14">
        <v>1</v>
      </c>
    </row>
    <row r="123" spans="1:7" ht="13">
      <c r="A123" s="35"/>
      <c r="B123" s="14" t="s">
        <v>121</v>
      </c>
      <c r="C123" s="14" t="s">
        <v>182</v>
      </c>
      <c r="D123" s="14">
        <v>1</v>
      </c>
    </row>
    <row r="124" spans="1:7" ht="13">
      <c r="A124" s="35"/>
      <c r="B124" s="14" t="s">
        <v>121</v>
      </c>
      <c r="C124" s="14" t="s">
        <v>164</v>
      </c>
      <c r="D124" s="14">
        <v>1</v>
      </c>
    </row>
    <row r="125" spans="1:7" ht="13">
      <c r="A125" s="25" t="s">
        <v>205</v>
      </c>
      <c r="E125" s="14" t="s">
        <v>121</v>
      </c>
      <c r="F125" s="14" t="s">
        <v>206</v>
      </c>
      <c r="G125" s="14">
        <v>1</v>
      </c>
    </row>
    <row r="126" spans="1:7" ht="13">
      <c r="A126" s="25" t="s">
        <v>207</v>
      </c>
      <c r="E126" s="14" t="s">
        <v>121</v>
      </c>
      <c r="F126" s="14" t="s">
        <v>206</v>
      </c>
      <c r="G126" s="14">
        <v>1</v>
      </c>
    </row>
    <row r="127" spans="1:7" ht="13">
      <c r="A127" s="38" t="s">
        <v>208</v>
      </c>
      <c r="B127" s="14" t="s">
        <v>121</v>
      </c>
      <c r="C127" s="14" t="s">
        <v>204</v>
      </c>
      <c r="D127" s="14">
        <v>5</v>
      </c>
      <c r="E127" s="14" t="s">
        <v>121</v>
      </c>
      <c r="F127" s="14" t="s">
        <v>209</v>
      </c>
      <c r="G127" s="14">
        <v>1</v>
      </c>
    </row>
    <row r="128" spans="1:7" ht="13">
      <c r="A128" s="35"/>
      <c r="B128" s="14" t="s">
        <v>121</v>
      </c>
      <c r="C128" s="14" t="s">
        <v>139</v>
      </c>
      <c r="D128" s="14">
        <v>2</v>
      </c>
      <c r="E128" s="14" t="s">
        <v>121</v>
      </c>
      <c r="F128" s="14" t="s">
        <v>210</v>
      </c>
      <c r="G128" s="14">
        <v>1</v>
      </c>
    </row>
    <row r="129" spans="1:7" ht="13">
      <c r="A129" s="35"/>
      <c r="B129" s="14" t="s">
        <v>121</v>
      </c>
      <c r="C129" s="14" t="s">
        <v>200</v>
      </c>
      <c r="D129" s="14">
        <v>1</v>
      </c>
    </row>
    <row r="130" spans="1:7" ht="13">
      <c r="A130" s="35"/>
      <c r="B130" s="14" t="s">
        <v>121</v>
      </c>
      <c r="C130" s="14" t="s">
        <v>164</v>
      </c>
      <c r="D130" s="14">
        <v>2</v>
      </c>
    </row>
    <row r="131" spans="1:7" ht="13">
      <c r="A131" s="38" t="s">
        <v>211</v>
      </c>
      <c r="B131" s="14" t="s">
        <v>121</v>
      </c>
      <c r="C131" s="14" t="s">
        <v>139</v>
      </c>
      <c r="D131" s="14">
        <v>2</v>
      </c>
    </row>
    <row r="132" spans="1:7" ht="13">
      <c r="A132" s="35"/>
      <c r="B132" s="14" t="s">
        <v>121</v>
      </c>
      <c r="C132" s="14" t="s">
        <v>200</v>
      </c>
      <c r="D132" s="14">
        <v>1</v>
      </c>
    </row>
    <row r="133" spans="1:7" ht="13">
      <c r="A133" s="35"/>
      <c r="B133" s="14" t="s">
        <v>121</v>
      </c>
      <c r="C133" s="14" t="s">
        <v>133</v>
      </c>
      <c r="D133" s="14">
        <v>4</v>
      </c>
    </row>
    <row r="134" spans="1:7" ht="13">
      <c r="A134" s="35"/>
      <c r="B134" s="14" t="s">
        <v>121</v>
      </c>
      <c r="C134" s="14" t="s">
        <v>130</v>
      </c>
      <c r="D134" s="14">
        <v>2</v>
      </c>
    </row>
    <row r="135" spans="1:7" ht="13">
      <c r="A135" s="38" t="s">
        <v>212</v>
      </c>
      <c r="B135" s="14" t="s">
        <v>121</v>
      </c>
      <c r="C135" s="14" t="s">
        <v>213</v>
      </c>
      <c r="D135" s="14">
        <v>4</v>
      </c>
    </row>
    <row r="136" spans="1:7" ht="13">
      <c r="A136" s="35"/>
      <c r="B136" s="14" t="s">
        <v>121</v>
      </c>
      <c r="C136" s="14" t="s">
        <v>214</v>
      </c>
      <c r="D136" s="14">
        <v>4</v>
      </c>
    </row>
    <row r="137" spans="1:7" ht="13">
      <c r="A137" s="35"/>
      <c r="B137" s="14" t="s">
        <v>121</v>
      </c>
      <c r="C137" s="14" t="s">
        <v>188</v>
      </c>
      <c r="D137" s="14">
        <v>4</v>
      </c>
    </row>
    <row r="138" spans="1:7" ht="13">
      <c r="A138" s="35"/>
      <c r="B138" s="14" t="s">
        <v>121</v>
      </c>
      <c r="C138" s="14" t="s">
        <v>130</v>
      </c>
      <c r="D138" s="14">
        <v>2</v>
      </c>
    </row>
    <row r="139" spans="1:7" ht="13">
      <c r="A139" s="38" t="s">
        <v>215</v>
      </c>
      <c r="B139" s="14" t="s">
        <v>123</v>
      </c>
      <c r="C139" s="14" t="s">
        <v>137</v>
      </c>
      <c r="D139" s="14">
        <v>16</v>
      </c>
      <c r="E139" s="14" t="s">
        <v>121</v>
      </c>
      <c r="F139" s="14" t="s">
        <v>216</v>
      </c>
      <c r="G139" s="14">
        <v>1</v>
      </c>
    </row>
    <row r="140" spans="1:7" ht="13">
      <c r="A140" s="35"/>
      <c r="B140" s="14" t="s">
        <v>123</v>
      </c>
      <c r="C140" s="14" t="s">
        <v>134</v>
      </c>
      <c r="D140" s="14">
        <v>1</v>
      </c>
    </row>
    <row r="141" spans="1:7" ht="13">
      <c r="A141" s="38" t="s">
        <v>217</v>
      </c>
      <c r="B141" s="14" t="s">
        <v>123</v>
      </c>
      <c r="C141" s="14" t="s">
        <v>124</v>
      </c>
      <c r="D141" s="14">
        <v>6</v>
      </c>
    </row>
    <row r="142" spans="1:7" ht="13">
      <c r="A142" s="35"/>
      <c r="B142" s="14" t="s">
        <v>123</v>
      </c>
      <c r="C142" s="14" t="s">
        <v>163</v>
      </c>
      <c r="D142" s="14">
        <v>1</v>
      </c>
    </row>
    <row r="143" spans="1:7" ht="13">
      <c r="A143" s="35"/>
      <c r="B143" s="14" t="s">
        <v>121</v>
      </c>
      <c r="C143" s="14" t="s">
        <v>130</v>
      </c>
      <c r="D143" s="14">
        <v>2</v>
      </c>
    </row>
    <row r="144" spans="1:7" ht="13">
      <c r="A144" s="35"/>
      <c r="B144" s="14" t="s">
        <v>121</v>
      </c>
      <c r="C144" s="14" t="s">
        <v>145</v>
      </c>
      <c r="D144" s="14">
        <v>1</v>
      </c>
    </row>
    <row r="145" spans="1:7" ht="13">
      <c r="A145" s="38" t="s">
        <v>218</v>
      </c>
      <c r="B145" s="14" t="s">
        <v>123</v>
      </c>
      <c r="C145" s="14" t="s">
        <v>161</v>
      </c>
      <c r="D145" s="14">
        <v>39</v>
      </c>
      <c r="E145" s="14" t="s">
        <v>121</v>
      </c>
      <c r="F145" s="14" t="s">
        <v>140</v>
      </c>
      <c r="G145" s="14">
        <v>6</v>
      </c>
    </row>
    <row r="146" spans="1:7" ht="13">
      <c r="A146" s="35"/>
      <c r="B146" s="14" t="s">
        <v>121</v>
      </c>
      <c r="C146" s="14" t="s">
        <v>164</v>
      </c>
      <c r="D146" s="14">
        <v>1</v>
      </c>
    </row>
    <row r="147" spans="1:7" ht="13">
      <c r="A147" s="38" t="s">
        <v>219</v>
      </c>
      <c r="B147" s="14" t="s">
        <v>121</v>
      </c>
      <c r="C147" s="14" t="s">
        <v>122</v>
      </c>
      <c r="D147" s="14">
        <v>3</v>
      </c>
    </row>
    <row r="148" spans="1:7" ht="13">
      <c r="A148" s="35"/>
      <c r="B148" s="14" t="s">
        <v>123</v>
      </c>
      <c r="C148" s="14" t="s">
        <v>124</v>
      </c>
      <c r="D148" s="14">
        <v>5</v>
      </c>
    </row>
    <row r="149" spans="1:7" ht="13">
      <c r="A149" s="35"/>
      <c r="B149" s="14" t="s">
        <v>121</v>
      </c>
      <c r="C149" s="14" t="s">
        <v>133</v>
      </c>
    </row>
    <row r="150" spans="1:7" ht="13">
      <c r="A150" s="35"/>
      <c r="B150" s="14" t="s">
        <v>123</v>
      </c>
      <c r="C150" s="14" t="s">
        <v>149</v>
      </c>
      <c r="D150" s="14">
        <v>1</v>
      </c>
    </row>
    <row r="151" spans="1:7" ht="13">
      <c r="A151" s="35"/>
      <c r="B151" s="14" t="s">
        <v>123</v>
      </c>
      <c r="C151" s="14" t="s">
        <v>134</v>
      </c>
      <c r="D151" s="14">
        <v>4</v>
      </c>
    </row>
    <row r="152" spans="1:7" ht="13">
      <c r="A152" s="34" t="s">
        <v>220</v>
      </c>
      <c r="B152" s="14" t="s">
        <v>121</v>
      </c>
      <c r="C152" s="14" t="s">
        <v>139</v>
      </c>
      <c r="D152" s="14">
        <v>1</v>
      </c>
    </row>
    <row r="153" spans="1:7" ht="13">
      <c r="A153" s="35"/>
      <c r="B153" s="14" t="s">
        <v>121</v>
      </c>
      <c r="C153" s="14" t="s">
        <v>221</v>
      </c>
      <c r="D153" s="14">
        <v>1</v>
      </c>
    </row>
    <row r="154" spans="1:7" ht="13">
      <c r="A154" s="35"/>
      <c r="B154" s="14" t="s">
        <v>123</v>
      </c>
      <c r="C154" s="14" t="s">
        <v>137</v>
      </c>
      <c r="D154" s="14">
        <v>3</v>
      </c>
    </row>
    <row r="155" spans="1:7" ht="13">
      <c r="A155" s="35"/>
      <c r="B155" s="14" t="s">
        <v>121</v>
      </c>
      <c r="C155" s="14" t="s">
        <v>130</v>
      </c>
      <c r="D155" s="14">
        <v>2</v>
      </c>
    </row>
    <row r="156" spans="1:7" ht="13">
      <c r="A156" s="35"/>
      <c r="B156" s="14" t="s">
        <v>121</v>
      </c>
      <c r="C156" s="14" t="s">
        <v>145</v>
      </c>
      <c r="D156" s="14">
        <v>1</v>
      </c>
    </row>
    <row r="157" spans="1:7" ht="13">
      <c r="A157" s="34" t="s">
        <v>222</v>
      </c>
      <c r="B157" s="14" t="s">
        <v>121</v>
      </c>
      <c r="C157" s="14" t="s">
        <v>214</v>
      </c>
      <c r="D157" s="14">
        <v>1</v>
      </c>
    </row>
    <row r="158" spans="1:7" ht="13">
      <c r="A158" s="35"/>
      <c r="B158" s="14" t="s">
        <v>121</v>
      </c>
      <c r="C158" s="14" t="s">
        <v>223</v>
      </c>
      <c r="D158" s="14">
        <v>1</v>
      </c>
    </row>
    <row r="159" spans="1:7" ht="13">
      <c r="A159" s="34" t="s">
        <v>224</v>
      </c>
      <c r="B159" s="14" t="s">
        <v>121</v>
      </c>
      <c r="C159" s="14" t="s">
        <v>132</v>
      </c>
      <c r="D159" s="14">
        <f>29-D160-D161-D162-D163</f>
        <v>9</v>
      </c>
    </row>
    <row r="160" spans="1:7" ht="13">
      <c r="A160" s="35"/>
      <c r="B160" s="14" t="s">
        <v>121</v>
      </c>
      <c r="C160" s="14" t="s">
        <v>139</v>
      </c>
      <c r="D160" s="14">
        <v>3</v>
      </c>
    </row>
    <row r="161" spans="1:7" ht="13">
      <c r="A161" s="35"/>
      <c r="B161" s="14" t="s">
        <v>123</v>
      </c>
      <c r="C161" s="14" t="s">
        <v>137</v>
      </c>
      <c r="D161" s="14">
        <v>1</v>
      </c>
    </row>
    <row r="162" spans="1:7" ht="13">
      <c r="A162" s="35"/>
      <c r="B162" s="14" t="s">
        <v>121</v>
      </c>
      <c r="C162" s="14" t="s">
        <v>133</v>
      </c>
      <c r="D162" s="14">
        <v>13</v>
      </c>
    </row>
    <row r="163" spans="1:7" ht="13">
      <c r="A163" s="35"/>
      <c r="B163" s="14" t="s">
        <v>121</v>
      </c>
      <c r="C163" s="14" t="s">
        <v>130</v>
      </c>
      <c r="D163" s="14">
        <v>3</v>
      </c>
    </row>
    <row r="164" spans="1:7" ht="13">
      <c r="A164" s="23" t="s">
        <v>225</v>
      </c>
      <c r="B164" s="14" t="s">
        <v>121</v>
      </c>
      <c r="C164" s="14" t="s">
        <v>226</v>
      </c>
      <c r="D164" s="14">
        <v>1</v>
      </c>
    </row>
    <row r="165" spans="1:7" ht="13">
      <c r="A165" s="34" t="s">
        <v>227</v>
      </c>
      <c r="B165" s="14" t="s">
        <v>121</v>
      </c>
      <c r="C165" s="14" t="s">
        <v>204</v>
      </c>
      <c r="D165" s="14">
        <v>1</v>
      </c>
    </row>
    <row r="166" spans="1:7" ht="13">
      <c r="A166" s="35"/>
      <c r="B166" s="14" t="s">
        <v>123</v>
      </c>
      <c r="C166" s="14" t="s">
        <v>149</v>
      </c>
      <c r="D166" s="14">
        <v>1</v>
      </c>
    </row>
    <row r="167" spans="1:7" ht="13">
      <c r="A167" s="34" t="s">
        <v>228</v>
      </c>
      <c r="B167" s="14" t="s">
        <v>121</v>
      </c>
      <c r="C167" s="14" t="s">
        <v>214</v>
      </c>
      <c r="D167" s="14">
        <v>1</v>
      </c>
    </row>
    <row r="168" spans="1:7" ht="13">
      <c r="A168" s="35"/>
      <c r="B168" s="14" t="s">
        <v>121</v>
      </c>
      <c r="C168" s="14" t="s">
        <v>223</v>
      </c>
      <c r="D168" s="14">
        <v>1</v>
      </c>
    </row>
    <row r="169" spans="1:7" ht="13">
      <c r="A169" s="23" t="s">
        <v>229</v>
      </c>
      <c r="B169" s="14" t="s">
        <v>123</v>
      </c>
      <c r="C169" s="14" t="s">
        <v>124</v>
      </c>
      <c r="D169" s="14">
        <v>7</v>
      </c>
    </row>
    <row r="170" spans="1:7" ht="13">
      <c r="A170" s="34" t="s">
        <v>230</v>
      </c>
      <c r="B170" s="14" t="s">
        <v>121</v>
      </c>
      <c r="C170" s="14" t="s">
        <v>132</v>
      </c>
      <c r="D170" s="14">
        <v>4</v>
      </c>
      <c r="E170" s="14" t="s">
        <v>121</v>
      </c>
      <c r="F170" s="14" t="s">
        <v>140</v>
      </c>
      <c r="G170" s="14">
        <v>8</v>
      </c>
    </row>
    <row r="171" spans="1:7" ht="13">
      <c r="A171" s="35"/>
      <c r="B171" s="14" t="s">
        <v>121</v>
      </c>
      <c r="C171" s="14" t="s">
        <v>153</v>
      </c>
      <c r="D171" s="14">
        <v>4</v>
      </c>
    </row>
    <row r="172" spans="1:7" ht="13">
      <c r="A172" s="35"/>
      <c r="B172" s="14" t="s">
        <v>123</v>
      </c>
      <c r="C172" s="14" t="s">
        <v>124</v>
      </c>
      <c r="D172" s="14">
        <f>26-D170-D171-D173-D174-D175</f>
        <v>12</v>
      </c>
    </row>
    <row r="173" spans="1:7" ht="13">
      <c r="A173" s="35"/>
      <c r="B173" s="14" t="s">
        <v>121</v>
      </c>
      <c r="C173" s="14" t="s">
        <v>133</v>
      </c>
      <c r="D173" s="14">
        <v>1</v>
      </c>
    </row>
    <row r="174" spans="1:7" ht="13">
      <c r="A174" s="35"/>
      <c r="B174" s="14" t="s">
        <v>121</v>
      </c>
      <c r="C174" s="14" t="s">
        <v>134</v>
      </c>
      <c r="D174" s="14">
        <v>1</v>
      </c>
    </row>
    <row r="175" spans="1:7" ht="13">
      <c r="A175" s="35"/>
      <c r="B175" s="14" t="s">
        <v>121</v>
      </c>
      <c r="C175" s="14" t="s">
        <v>130</v>
      </c>
      <c r="D175" s="14">
        <v>4</v>
      </c>
    </row>
  </sheetData>
  <mergeCells count="44">
    <mergeCell ref="A167:A168"/>
    <mergeCell ref="A170:A175"/>
    <mergeCell ref="A127:A130"/>
    <mergeCell ref="A131:A134"/>
    <mergeCell ref="A135:A138"/>
    <mergeCell ref="A139:A140"/>
    <mergeCell ref="A141:A144"/>
    <mergeCell ref="A145:A146"/>
    <mergeCell ref="A147:A151"/>
    <mergeCell ref="A121:A124"/>
    <mergeCell ref="A152:A156"/>
    <mergeCell ref="A157:A158"/>
    <mergeCell ref="A159:A163"/>
    <mergeCell ref="A165:A166"/>
    <mergeCell ref="A103:A105"/>
    <mergeCell ref="A106:A110"/>
    <mergeCell ref="A111:A116"/>
    <mergeCell ref="A117:A118"/>
    <mergeCell ref="A119:A120"/>
    <mergeCell ref="A85:A86"/>
    <mergeCell ref="A87:A90"/>
    <mergeCell ref="A91:A92"/>
    <mergeCell ref="A93:A99"/>
    <mergeCell ref="A100:A102"/>
    <mergeCell ref="A64:A68"/>
    <mergeCell ref="A69:A73"/>
    <mergeCell ref="A74:A75"/>
    <mergeCell ref="A76:A79"/>
    <mergeCell ref="A80:A84"/>
    <mergeCell ref="A44:A47"/>
    <mergeCell ref="A48:A49"/>
    <mergeCell ref="A50:A53"/>
    <mergeCell ref="A54:A58"/>
    <mergeCell ref="A60:A62"/>
    <mergeCell ref="A21:A25"/>
    <mergeCell ref="A29:A32"/>
    <mergeCell ref="A33:A34"/>
    <mergeCell ref="A35:A39"/>
    <mergeCell ref="A41:A43"/>
    <mergeCell ref="A3:A4"/>
    <mergeCell ref="A5:A9"/>
    <mergeCell ref="A10:A12"/>
    <mergeCell ref="A13:A15"/>
    <mergeCell ref="A16:A20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E1028"/>
  <sheetViews>
    <sheetView workbookViewId="0"/>
  </sheetViews>
  <sheetFormatPr baseColWidth="10" defaultColWidth="12.6640625" defaultRowHeight="15.75" customHeight="1"/>
  <sheetData>
    <row r="1" spans="1:5" ht="15.75" customHeight="1">
      <c r="A1" s="26" t="s">
        <v>231</v>
      </c>
      <c r="B1" s="16" t="s">
        <v>232</v>
      </c>
      <c r="C1" s="16" t="s">
        <v>233</v>
      </c>
      <c r="D1" s="27" t="s">
        <v>234</v>
      </c>
      <c r="E1" s="14" t="s">
        <v>235</v>
      </c>
    </row>
    <row r="2" spans="1:5" ht="15.75" customHeight="1">
      <c r="A2" s="28" t="s">
        <v>236</v>
      </c>
      <c r="B2" s="16" t="s">
        <v>120</v>
      </c>
      <c r="C2" s="2">
        <f>1</f>
        <v>1</v>
      </c>
      <c r="D2" s="14" t="s">
        <v>237</v>
      </c>
      <c r="E2" s="14">
        <v>1</v>
      </c>
    </row>
    <row r="3" spans="1:5" ht="15.75" customHeight="1">
      <c r="A3" s="29" t="s">
        <v>238</v>
      </c>
      <c r="B3" s="16" t="s">
        <v>160</v>
      </c>
      <c r="C3" s="2">
        <f t="shared" ref="C3:C58" si="0">C2+1</f>
        <v>2</v>
      </c>
      <c r="D3" s="14" t="s">
        <v>237</v>
      </c>
      <c r="E3" s="14">
        <v>1</v>
      </c>
    </row>
    <row r="4" spans="1:5" ht="15.75" customHeight="1">
      <c r="A4" s="28" t="s">
        <v>239</v>
      </c>
      <c r="B4" s="16" t="s">
        <v>191</v>
      </c>
      <c r="C4" s="2">
        <f t="shared" si="0"/>
        <v>3</v>
      </c>
      <c r="D4" s="14" t="s">
        <v>237</v>
      </c>
      <c r="E4" s="14">
        <v>1</v>
      </c>
    </row>
    <row r="5" spans="1:5" ht="15.75" customHeight="1">
      <c r="A5" s="28" t="s">
        <v>240</v>
      </c>
      <c r="B5" s="16" t="s">
        <v>241</v>
      </c>
      <c r="C5" s="2">
        <f t="shared" si="0"/>
        <v>4</v>
      </c>
      <c r="D5" s="14" t="s">
        <v>237</v>
      </c>
      <c r="E5" s="14">
        <v>1</v>
      </c>
    </row>
    <row r="6" spans="1:5" ht="15.75" customHeight="1">
      <c r="A6" s="29" t="s">
        <v>242</v>
      </c>
      <c r="B6" s="16" t="s">
        <v>192</v>
      </c>
      <c r="C6" s="2">
        <f t="shared" si="0"/>
        <v>5</v>
      </c>
      <c r="D6" s="14" t="s">
        <v>237</v>
      </c>
      <c r="E6" s="14">
        <v>1</v>
      </c>
    </row>
    <row r="7" spans="1:5" ht="15.75" customHeight="1">
      <c r="A7" s="29" t="s">
        <v>243</v>
      </c>
      <c r="B7" s="16" t="s">
        <v>195</v>
      </c>
      <c r="C7" s="2">
        <f t="shared" si="0"/>
        <v>6</v>
      </c>
      <c r="D7" s="14" t="s">
        <v>237</v>
      </c>
      <c r="E7" s="14">
        <v>1</v>
      </c>
    </row>
    <row r="8" spans="1:5" ht="15.75" customHeight="1">
      <c r="A8" s="29" t="s">
        <v>244</v>
      </c>
      <c r="B8" s="16" t="s">
        <v>196</v>
      </c>
      <c r="C8" s="2">
        <f t="shared" si="0"/>
        <v>7</v>
      </c>
      <c r="D8" s="14" t="s">
        <v>237</v>
      </c>
      <c r="E8" s="14">
        <v>1</v>
      </c>
    </row>
    <row r="9" spans="1:5" ht="15.75" customHeight="1">
      <c r="A9" s="29" t="s">
        <v>245</v>
      </c>
      <c r="B9" s="16" t="s">
        <v>197</v>
      </c>
      <c r="C9" s="2">
        <f t="shared" si="0"/>
        <v>8</v>
      </c>
      <c r="D9" s="14" t="s">
        <v>237</v>
      </c>
      <c r="E9" s="14">
        <v>1</v>
      </c>
    </row>
    <row r="10" spans="1:5" ht="15.75" customHeight="1">
      <c r="A10" s="28" t="s">
        <v>246</v>
      </c>
      <c r="B10" s="16" t="s">
        <v>199</v>
      </c>
      <c r="C10" s="2">
        <f t="shared" si="0"/>
        <v>9</v>
      </c>
      <c r="D10" s="14" t="s">
        <v>237</v>
      </c>
      <c r="E10" s="14">
        <v>1</v>
      </c>
    </row>
    <row r="11" spans="1:5" ht="15.75" customHeight="1">
      <c r="A11" s="29" t="s">
        <v>247</v>
      </c>
      <c r="B11" s="16" t="s">
        <v>201</v>
      </c>
      <c r="C11" s="2">
        <f t="shared" si="0"/>
        <v>10</v>
      </c>
      <c r="D11" s="14" t="s">
        <v>237</v>
      </c>
      <c r="E11" s="14">
        <v>1</v>
      </c>
    </row>
    <row r="12" spans="1:5" ht="15.75" customHeight="1">
      <c r="A12" s="28" t="s">
        <v>248</v>
      </c>
      <c r="B12" s="16" t="s">
        <v>152</v>
      </c>
      <c r="C12" s="2">
        <f t="shared" si="0"/>
        <v>11</v>
      </c>
      <c r="D12" s="14" t="s">
        <v>237</v>
      </c>
      <c r="E12" s="14">
        <v>1</v>
      </c>
    </row>
    <row r="13" spans="1:5" ht="15.75" customHeight="1">
      <c r="A13" s="28" t="s">
        <v>249</v>
      </c>
      <c r="B13" s="16" t="s">
        <v>155</v>
      </c>
      <c r="C13" s="2">
        <f t="shared" si="0"/>
        <v>12</v>
      </c>
      <c r="D13" s="14" t="s">
        <v>237</v>
      </c>
      <c r="E13" s="14">
        <v>1</v>
      </c>
    </row>
    <row r="14" spans="1:5" ht="15.75" customHeight="1">
      <c r="A14" s="29" t="s">
        <v>250</v>
      </c>
      <c r="B14" s="16" t="s">
        <v>148</v>
      </c>
      <c r="C14" s="2">
        <f t="shared" si="0"/>
        <v>13</v>
      </c>
      <c r="D14" s="14" t="s">
        <v>237</v>
      </c>
      <c r="E14" s="14">
        <v>1</v>
      </c>
    </row>
    <row r="15" spans="1:5" ht="15.75" customHeight="1">
      <c r="A15" s="29" t="s">
        <v>251</v>
      </c>
      <c r="B15" s="16" t="s">
        <v>150</v>
      </c>
      <c r="C15" s="2">
        <f t="shared" si="0"/>
        <v>14</v>
      </c>
      <c r="D15" s="14" t="s">
        <v>237</v>
      </c>
      <c r="E15" s="14">
        <v>1</v>
      </c>
    </row>
    <row r="16" spans="1:5" ht="15.75" customHeight="1">
      <c r="A16" s="28" t="s">
        <v>252</v>
      </c>
      <c r="B16" s="16" t="s">
        <v>135</v>
      </c>
      <c r="C16" s="2">
        <f t="shared" si="0"/>
        <v>15</v>
      </c>
      <c r="D16" s="14" t="s">
        <v>237</v>
      </c>
      <c r="E16" s="14">
        <v>1</v>
      </c>
    </row>
    <row r="17" spans="1:5" ht="15.75" customHeight="1">
      <c r="A17" s="29" t="s">
        <v>253</v>
      </c>
      <c r="B17" s="16" t="s">
        <v>138</v>
      </c>
      <c r="C17" s="2">
        <f t="shared" si="0"/>
        <v>16</v>
      </c>
      <c r="D17" s="14" t="s">
        <v>237</v>
      </c>
      <c r="E17" s="14">
        <v>1</v>
      </c>
    </row>
    <row r="18" spans="1:5" ht="15.75" customHeight="1">
      <c r="A18" s="29" t="s">
        <v>254</v>
      </c>
      <c r="B18" s="16" t="s">
        <v>146</v>
      </c>
      <c r="C18" s="2">
        <f t="shared" si="0"/>
        <v>17</v>
      </c>
      <c r="D18" s="14" t="s">
        <v>237</v>
      </c>
      <c r="E18" s="14">
        <v>1</v>
      </c>
    </row>
    <row r="19" spans="1:5" ht="15.75" customHeight="1">
      <c r="A19" s="29" t="s">
        <v>255</v>
      </c>
      <c r="B19" s="30" t="s">
        <v>256</v>
      </c>
      <c r="C19" s="2">
        <f t="shared" si="0"/>
        <v>18</v>
      </c>
      <c r="D19" s="14" t="s">
        <v>237</v>
      </c>
      <c r="E19" s="14">
        <v>1</v>
      </c>
    </row>
    <row r="20" spans="1:5" ht="15.75" customHeight="1">
      <c r="A20" s="29" t="s">
        <v>257</v>
      </c>
      <c r="B20" s="16" t="s">
        <v>143</v>
      </c>
      <c r="C20" s="2">
        <f t="shared" si="0"/>
        <v>19</v>
      </c>
      <c r="D20" s="14" t="s">
        <v>237</v>
      </c>
      <c r="E20" s="14">
        <v>1</v>
      </c>
    </row>
    <row r="21" spans="1:5" ht="15.75" customHeight="1">
      <c r="A21" s="29" t="s">
        <v>258</v>
      </c>
      <c r="B21" s="16" t="s">
        <v>162</v>
      </c>
      <c r="C21" s="2">
        <f t="shared" si="0"/>
        <v>20</v>
      </c>
      <c r="D21" s="14" t="s">
        <v>237</v>
      </c>
      <c r="E21" s="14">
        <v>1</v>
      </c>
    </row>
    <row r="22" spans="1:5" ht="15.75" customHeight="1">
      <c r="A22" s="29" t="s">
        <v>259</v>
      </c>
      <c r="B22" s="16" t="s">
        <v>125</v>
      </c>
      <c r="C22" s="2">
        <f t="shared" si="0"/>
        <v>21</v>
      </c>
      <c r="D22" s="14" t="s">
        <v>237</v>
      </c>
      <c r="E22" s="14">
        <v>1</v>
      </c>
    </row>
    <row r="23" spans="1:5" ht="15.75" customHeight="1">
      <c r="A23" s="29" t="s">
        <v>260</v>
      </c>
      <c r="B23" s="16" t="s">
        <v>158</v>
      </c>
      <c r="C23" s="2">
        <f t="shared" si="0"/>
        <v>22</v>
      </c>
      <c r="D23" s="14" t="s">
        <v>237</v>
      </c>
      <c r="E23" s="14">
        <v>1</v>
      </c>
    </row>
    <row r="24" spans="1:5" ht="15.75" customHeight="1">
      <c r="A24" s="28" t="s">
        <v>261</v>
      </c>
      <c r="B24" s="16" t="s">
        <v>202</v>
      </c>
      <c r="C24" s="2">
        <f t="shared" si="0"/>
        <v>23</v>
      </c>
      <c r="D24" s="14" t="s">
        <v>262</v>
      </c>
      <c r="E24" s="14">
        <v>2</v>
      </c>
    </row>
    <row r="25" spans="1:5" ht="15.75" customHeight="1">
      <c r="A25" s="28" t="s">
        <v>263</v>
      </c>
      <c r="B25" s="16" t="s">
        <v>203</v>
      </c>
      <c r="C25" s="2">
        <f t="shared" si="0"/>
        <v>24</v>
      </c>
      <c r="D25" s="14" t="s">
        <v>262</v>
      </c>
      <c r="E25" s="14">
        <v>2</v>
      </c>
    </row>
    <row r="26" spans="1:5" ht="15.75" customHeight="1">
      <c r="A26" s="28" t="s">
        <v>264</v>
      </c>
      <c r="B26" s="16" t="s">
        <v>205</v>
      </c>
      <c r="C26" s="2">
        <f t="shared" si="0"/>
        <v>25</v>
      </c>
      <c r="D26" s="14" t="s">
        <v>262</v>
      </c>
      <c r="E26" s="14">
        <v>2</v>
      </c>
    </row>
    <row r="27" spans="1:5" ht="15.75" customHeight="1">
      <c r="A27" s="28" t="s">
        <v>265</v>
      </c>
      <c r="B27" s="16" t="s">
        <v>207</v>
      </c>
      <c r="C27" s="2">
        <f t="shared" si="0"/>
        <v>26</v>
      </c>
      <c r="D27" s="14" t="s">
        <v>262</v>
      </c>
      <c r="E27" s="14">
        <v>2</v>
      </c>
    </row>
    <row r="28" spans="1:5" ht="15.75" customHeight="1">
      <c r="A28" s="28" t="s">
        <v>266</v>
      </c>
      <c r="B28" s="16" t="s">
        <v>208</v>
      </c>
      <c r="C28" s="2">
        <f t="shared" si="0"/>
        <v>27</v>
      </c>
      <c r="D28" s="14" t="s">
        <v>262</v>
      </c>
      <c r="E28" s="14">
        <v>2</v>
      </c>
    </row>
    <row r="29" spans="1:5" ht="15.75" customHeight="1">
      <c r="A29" s="28" t="s">
        <v>267</v>
      </c>
      <c r="B29" s="16" t="s">
        <v>211</v>
      </c>
      <c r="C29" s="2">
        <f t="shared" si="0"/>
        <v>28</v>
      </c>
      <c r="D29" s="14" t="s">
        <v>262</v>
      </c>
      <c r="E29" s="14">
        <v>2</v>
      </c>
    </row>
    <row r="30" spans="1:5" ht="15.75" customHeight="1">
      <c r="A30" s="28" t="s">
        <v>268</v>
      </c>
      <c r="B30" s="16" t="s">
        <v>269</v>
      </c>
      <c r="C30" s="2">
        <f t="shared" si="0"/>
        <v>29</v>
      </c>
      <c r="D30" s="14" t="s">
        <v>262</v>
      </c>
      <c r="E30" s="14">
        <v>2</v>
      </c>
    </row>
    <row r="31" spans="1:5" ht="15.75" customHeight="1">
      <c r="A31" s="28" t="s">
        <v>270</v>
      </c>
      <c r="B31" s="16" t="s">
        <v>212</v>
      </c>
      <c r="C31" s="2">
        <f t="shared" si="0"/>
        <v>30</v>
      </c>
      <c r="D31" s="14" t="s">
        <v>262</v>
      </c>
      <c r="E31" s="14">
        <v>2</v>
      </c>
    </row>
    <row r="32" spans="1:5" ht="15.75" customHeight="1">
      <c r="A32" s="28" t="s">
        <v>271</v>
      </c>
      <c r="B32" s="16" t="s">
        <v>215</v>
      </c>
      <c r="C32" s="2">
        <f t="shared" si="0"/>
        <v>31</v>
      </c>
      <c r="D32" s="14" t="s">
        <v>262</v>
      </c>
      <c r="E32" s="14">
        <v>2</v>
      </c>
    </row>
    <row r="33" spans="1:5" ht="15.75" customHeight="1">
      <c r="A33" s="28" t="s">
        <v>272</v>
      </c>
      <c r="B33" s="16" t="s">
        <v>217</v>
      </c>
      <c r="C33" s="2">
        <f t="shared" si="0"/>
        <v>32</v>
      </c>
      <c r="D33" s="14" t="s">
        <v>262</v>
      </c>
      <c r="E33" s="14">
        <v>2</v>
      </c>
    </row>
    <row r="34" spans="1:5" ht="15.75" customHeight="1">
      <c r="A34" s="28" t="s">
        <v>273</v>
      </c>
      <c r="B34" s="16" t="s">
        <v>218</v>
      </c>
      <c r="C34" s="2">
        <f t="shared" si="0"/>
        <v>33</v>
      </c>
      <c r="D34" s="14" t="s">
        <v>262</v>
      </c>
      <c r="E34" s="14">
        <v>2</v>
      </c>
    </row>
    <row r="35" spans="1:5" ht="15.75" customHeight="1">
      <c r="A35" s="28" t="s">
        <v>274</v>
      </c>
      <c r="B35" s="16" t="s">
        <v>219</v>
      </c>
      <c r="C35" s="2">
        <f t="shared" si="0"/>
        <v>34</v>
      </c>
      <c r="D35" s="14" t="s">
        <v>262</v>
      </c>
      <c r="E35" s="14">
        <v>2</v>
      </c>
    </row>
    <row r="36" spans="1:5" ht="15.75" customHeight="1">
      <c r="A36" s="29" t="s">
        <v>275</v>
      </c>
      <c r="B36" s="16" t="s">
        <v>220</v>
      </c>
      <c r="C36" s="2">
        <f t="shared" si="0"/>
        <v>35</v>
      </c>
      <c r="D36" s="14" t="s">
        <v>262</v>
      </c>
      <c r="E36" s="14">
        <v>2</v>
      </c>
    </row>
    <row r="37" spans="1:5" ht="15.75" customHeight="1">
      <c r="A37" s="28" t="s">
        <v>276</v>
      </c>
      <c r="B37" s="16" t="s">
        <v>222</v>
      </c>
      <c r="C37" s="2">
        <f t="shared" si="0"/>
        <v>36</v>
      </c>
      <c r="D37" s="14" t="s">
        <v>262</v>
      </c>
      <c r="E37" s="14">
        <v>2</v>
      </c>
    </row>
    <row r="38" spans="1:5" ht="15.75" customHeight="1">
      <c r="A38" s="28" t="s">
        <v>277</v>
      </c>
      <c r="B38" s="16" t="s">
        <v>224</v>
      </c>
      <c r="C38" s="2">
        <f t="shared" si="0"/>
        <v>37</v>
      </c>
      <c r="D38" s="14" t="s">
        <v>262</v>
      </c>
      <c r="E38" s="14">
        <v>2</v>
      </c>
    </row>
    <row r="39" spans="1:5" ht="15.75" customHeight="1">
      <c r="A39" s="28" t="s">
        <v>278</v>
      </c>
      <c r="B39" s="16" t="s">
        <v>279</v>
      </c>
      <c r="C39" s="2">
        <f t="shared" si="0"/>
        <v>38</v>
      </c>
      <c r="D39" s="14" t="s">
        <v>262</v>
      </c>
      <c r="E39" s="14">
        <v>2</v>
      </c>
    </row>
    <row r="40" spans="1:5" ht="15.75" customHeight="1">
      <c r="A40" s="28" t="s">
        <v>280</v>
      </c>
      <c r="B40" s="16" t="s">
        <v>225</v>
      </c>
      <c r="C40" s="2">
        <f t="shared" si="0"/>
        <v>39</v>
      </c>
      <c r="D40" s="14" t="s">
        <v>262</v>
      </c>
      <c r="E40" s="14">
        <v>2</v>
      </c>
    </row>
    <row r="41" spans="1:5" ht="15.75" customHeight="1">
      <c r="A41" s="28" t="s">
        <v>281</v>
      </c>
      <c r="B41" s="16" t="s">
        <v>227</v>
      </c>
      <c r="C41" s="2">
        <f t="shared" si="0"/>
        <v>40</v>
      </c>
      <c r="D41" s="14" t="s">
        <v>262</v>
      </c>
      <c r="E41" s="14">
        <v>2</v>
      </c>
    </row>
    <row r="42" spans="1:5" ht="15.75" customHeight="1">
      <c r="A42" s="28" t="s">
        <v>282</v>
      </c>
      <c r="B42" s="16" t="s">
        <v>228</v>
      </c>
      <c r="C42" s="2">
        <f t="shared" si="0"/>
        <v>41</v>
      </c>
      <c r="D42" s="14" t="s">
        <v>262</v>
      </c>
      <c r="E42" s="14">
        <v>2</v>
      </c>
    </row>
    <row r="43" spans="1:5" ht="15.75" customHeight="1">
      <c r="A43" s="28" t="s">
        <v>283</v>
      </c>
      <c r="B43" s="16" t="s">
        <v>229</v>
      </c>
      <c r="C43" s="2">
        <f t="shared" si="0"/>
        <v>42</v>
      </c>
      <c r="D43" s="14" t="s">
        <v>262</v>
      </c>
      <c r="E43" s="14">
        <v>2</v>
      </c>
    </row>
    <row r="44" spans="1:5" ht="15.75" customHeight="1">
      <c r="A44" s="28" t="s">
        <v>284</v>
      </c>
      <c r="B44" s="16" t="s">
        <v>230</v>
      </c>
      <c r="C44" s="2">
        <f t="shared" si="0"/>
        <v>43</v>
      </c>
      <c r="D44" s="14" t="s">
        <v>262</v>
      </c>
      <c r="E44" s="14">
        <v>2</v>
      </c>
    </row>
    <row r="45" spans="1:5" ht="15.75" customHeight="1">
      <c r="A45" s="29" t="s">
        <v>285</v>
      </c>
      <c r="B45" s="16" t="s">
        <v>165</v>
      </c>
      <c r="C45" s="2">
        <f t="shared" si="0"/>
        <v>44</v>
      </c>
      <c r="D45" s="14" t="s">
        <v>262</v>
      </c>
      <c r="E45" s="14">
        <v>2</v>
      </c>
    </row>
    <row r="46" spans="1:5" ht="13">
      <c r="A46" s="29" t="s">
        <v>286</v>
      </c>
      <c r="B46" s="16" t="s">
        <v>177</v>
      </c>
      <c r="C46" s="2">
        <f t="shared" si="0"/>
        <v>45</v>
      </c>
      <c r="D46" s="14" t="s">
        <v>262</v>
      </c>
      <c r="E46" s="14">
        <v>2</v>
      </c>
    </row>
    <row r="47" spans="1:5" ht="13">
      <c r="A47" s="29" t="s">
        <v>287</v>
      </c>
      <c r="B47" s="16" t="s">
        <v>180</v>
      </c>
      <c r="C47" s="2">
        <f t="shared" si="0"/>
        <v>46</v>
      </c>
      <c r="D47" s="14" t="s">
        <v>262</v>
      </c>
      <c r="E47" s="14">
        <v>2</v>
      </c>
    </row>
    <row r="48" spans="1:5" ht="13">
      <c r="A48" s="29" t="s">
        <v>288</v>
      </c>
      <c r="B48" s="16" t="s">
        <v>168</v>
      </c>
      <c r="C48" s="2">
        <f t="shared" si="0"/>
        <v>47</v>
      </c>
      <c r="D48" s="14" t="s">
        <v>262</v>
      </c>
      <c r="E48" s="14">
        <v>2</v>
      </c>
    </row>
    <row r="49" spans="1:5" ht="13">
      <c r="A49" s="28" t="s">
        <v>289</v>
      </c>
      <c r="B49" s="16" t="s">
        <v>174</v>
      </c>
      <c r="C49" s="2">
        <f t="shared" si="0"/>
        <v>48</v>
      </c>
      <c r="D49" s="14" t="s">
        <v>262</v>
      </c>
      <c r="E49" s="14">
        <v>2</v>
      </c>
    </row>
    <row r="50" spans="1:5" ht="13">
      <c r="A50" s="28" t="s">
        <v>290</v>
      </c>
      <c r="B50" s="16" t="s">
        <v>167</v>
      </c>
      <c r="C50" s="2">
        <f t="shared" si="0"/>
        <v>49</v>
      </c>
      <c r="D50" s="14" t="s">
        <v>262</v>
      </c>
      <c r="E50" s="14">
        <v>2</v>
      </c>
    </row>
    <row r="51" spans="1:5" ht="13">
      <c r="A51" s="28" t="s">
        <v>291</v>
      </c>
      <c r="B51" s="16" t="s">
        <v>184</v>
      </c>
      <c r="C51" s="2">
        <f t="shared" si="0"/>
        <v>50</v>
      </c>
      <c r="D51" s="14" t="s">
        <v>262</v>
      </c>
      <c r="E51" s="14">
        <v>2</v>
      </c>
    </row>
    <row r="52" spans="1:5" ht="13">
      <c r="A52" s="29" t="s">
        <v>292</v>
      </c>
      <c r="B52" s="16" t="s">
        <v>293</v>
      </c>
      <c r="C52" s="2">
        <f t="shared" si="0"/>
        <v>51</v>
      </c>
      <c r="D52" s="14" t="s">
        <v>262</v>
      </c>
      <c r="E52" s="14">
        <v>2</v>
      </c>
    </row>
    <row r="53" spans="1:5" ht="13">
      <c r="A53" s="29" t="s">
        <v>294</v>
      </c>
      <c r="B53" s="16" t="s">
        <v>186</v>
      </c>
      <c r="C53" s="2">
        <f t="shared" si="0"/>
        <v>52</v>
      </c>
      <c r="D53" s="14" t="s">
        <v>262</v>
      </c>
      <c r="E53" s="14">
        <v>2</v>
      </c>
    </row>
    <row r="54" spans="1:5" ht="13">
      <c r="A54" s="28" t="s">
        <v>295</v>
      </c>
      <c r="B54" s="16" t="s">
        <v>170</v>
      </c>
      <c r="C54" s="2">
        <f t="shared" si="0"/>
        <v>53</v>
      </c>
      <c r="D54" s="14" t="s">
        <v>262</v>
      </c>
      <c r="E54" s="14">
        <v>2</v>
      </c>
    </row>
    <row r="55" spans="1:5" ht="13">
      <c r="A55" s="29" t="s">
        <v>296</v>
      </c>
      <c r="B55" s="16" t="s">
        <v>175</v>
      </c>
      <c r="C55" s="2">
        <f t="shared" si="0"/>
        <v>54</v>
      </c>
      <c r="D55" s="14" t="s">
        <v>262</v>
      </c>
      <c r="E55" s="14">
        <v>2</v>
      </c>
    </row>
    <row r="56" spans="1:5" ht="13">
      <c r="A56" s="29" t="s">
        <v>297</v>
      </c>
      <c r="B56" s="16" t="s">
        <v>172</v>
      </c>
      <c r="C56" s="2">
        <f t="shared" si="0"/>
        <v>55</v>
      </c>
      <c r="D56" s="14" t="s">
        <v>262</v>
      </c>
      <c r="E56" s="14">
        <v>2</v>
      </c>
    </row>
    <row r="57" spans="1:5" ht="13">
      <c r="A57" s="28" t="s">
        <v>298</v>
      </c>
      <c r="B57" s="16" t="s">
        <v>189</v>
      </c>
      <c r="C57" s="2">
        <f t="shared" si="0"/>
        <v>56</v>
      </c>
      <c r="D57" s="14" t="s">
        <v>262</v>
      </c>
      <c r="E57" s="14">
        <v>2</v>
      </c>
    </row>
    <row r="58" spans="1:5" ht="13">
      <c r="A58" s="29" t="s">
        <v>299</v>
      </c>
      <c r="B58" s="16" t="s">
        <v>178</v>
      </c>
      <c r="C58" s="2">
        <f t="shared" si="0"/>
        <v>57</v>
      </c>
      <c r="D58" s="14" t="s">
        <v>262</v>
      </c>
      <c r="E58" s="14">
        <v>2</v>
      </c>
    </row>
    <row r="59" spans="1:5" ht="13">
      <c r="B59" s="16"/>
      <c r="C59" s="16"/>
      <c r="D59" s="14"/>
    </row>
    <row r="60" spans="1:5" ht="13">
      <c r="B60" s="16"/>
      <c r="C60" s="16"/>
      <c r="D60" s="14"/>
    </row>
    <row r="61" spans="1:5" ht="13">
      <c r="B61" s="16"/>
      <c r="C61" s="16"/>
      <c r="D61" s="14"/>
    </row>
    <row r="62" spans="1:5" ht="13">
      <c r="B62" s="16"/>
      <c r="C62" s="16"/>
      <c r="D62" s="14"/>
    </row>
    <row r="63" spans="1:5" ht="13">
      <c r="B63" s="16"/>
      <c r="C63" s="16"/>
      <c r="D63" s="14"/>
    </row>
    <row r="64" spans="1:5" ht="13">
      <c r="B64" s="16"/>
      <c r="C64" s="16"/>
      <c r="D64" s="14"/>
    </row>
    <row r="65" spans="2:4" ht="13">
      <c r="B65" s="16"/>
      <c r="C65" s="16"/>
      <c r="D65" s="14"/>
    </row>
    <row r="66" spans="2:4" ht="13">
      <c r="B66" s="16"/>
      <c r="C66" s="16"/>
      <c r="D66" s="14"/>
    </row>
    <row r="67" spans="2:4" ht="13">
      <c r="B67" s="16"/>
      <c r="C67" s="16"/>
      <c r="D67" s="14"/>
    </row>
    <row r="68" spans="2:4" ht="13">
      <c r="B68" s="16"/>
      <c r="C68" s="16"/>
      <c r="D68" s="14"/>
    </row>
    <row r="69" spans="2:4" ht="13">
      <c r="B69" s="16"/>
      <c r="C69" s="16"/>
      <c r="D69" s="14"/>
    </row>
    <row r="70" spans="2:4" ht="13">
      <c r="B70" s="16"/>
      <c r="C70" s="16"/>
      <c r="D70" s="14"/>
    </row>
    <row r="71" spans="2:4" ht="13">
      <c r="B71" s="16"/>
      <c r="C71" s="16"/>
      <c r="D71" s="14"/>
    </row>
    <row r="72" spans="2:4" ht="13">
      <c r="B72" s="16"/>
      <c r="C72" s="16"/>
      <c r="D72" s="14"/>
    </row>
    <row r="73" spans="2:4" ht="13">
      <c r="B73" s="16"/>
      <c r="C73" s="16"/>
      <c r="D73" s="14"/>
    </row>
    <row r="74" spans="2:4" ht="13">
      <c r="B74" s="16"/>
      <c r="C74" s="16"/>
      <c r="D74" s="14"/>
    </row>
    <row r="75" spans="2:4" ht="13">
      <c r="B75" s="16"/>
      <c r="C75" s="16"/>
      <c r="D75" s="14"/>
    </row>
    <row r="76" spans="2:4" ht="13">
      <c r="B76" s="16"/>
      <c r="C76" s="16"/>
      <c r="D76" s="14"/>
    </row>
    <row r="77" spans="2:4" ht="13">
      <c r="B77" s="16"/>
      <c r="C77" s="16"/>
      <c r="D77" s="14"/>
    </row>
    <row r="78" spans="2:4" ht="13">
      <c r="B78" s="16"/>
      <c r="C78" s="16"/>
      <c r="D78" s="14"/>
    </row>
    <row r="79" spans="2:4" ht="13">
      <c r="B79" s="16"/>
      <c r="C79" s="16"/>
      <c r="D79" s="14"/>
    </row>
    <row r="80" spans="2:4" ht="13">
      <c r="B80" s="16"/>
      <c r="C80" s="16"/>
      <c r="D80" s="14"/>
    </row>
    <row r="81" spans="2:4" ht="13">
      <c r="B81" s="16"/>
      <c r="C81" s="16"/>
      <c r="D81" s="14"/>
    </row>
    <row r="82" spans="2:4" ht="13">
      <c r="B82" s="16"/>
      <c r="C82" s="16"/>
      <c r="D82" s="14"/>
    </row>
    <row r="83" spans="2:4" ht="13">
      <c r="B83" s="16"/>
      <c r="C83" s="16"/>
      <c r="D83" s="14"/>
    </row>
    <row r="84" spans="2:4" ht="13">
      <c r="B84" s="16"/>
      <c r="C84" s="16"/>
      <c r="D84" s="14"/>
    </row>
    <row r="85" spans="2:4" ht="13">
      <c r="B85" s="16"/>
      <c r="C85" s="16"/>
      <c r="D85" s="14"/>
    </row>
    <row r="86" spans="2:4" ht="13">
      <c r="B86" s="16"/>
      <c r="C86" s="16"/>
      <c r="D86" s="14"/>
    </row>
    <row r="87" spans="2:4" ht="13">
      <c r="B87" s="16"/>
      <c r="C87" s="16"/>
      <c r="D87" s="14"/>
    </row>
    <row r="88" spans="2:4" ht="13">
      <c r="B88" s="16"/>
      <c r="C88" s="16"/>
      <c r="D88" s="14"/>
    </row>
    <row r="89" spans="2:4" ht="13">
      <c r="B89" s="16"/>
      <c r="C89" s="16"/>
      <c r="D89" s="14"/>
    </row>
    <row r="90" spans="2:4" ht="13">
      <c r="B90" s="16"/>
      <c r="C90" s="16"/>
      <c r="D90" s="14"/>
    </row>
    <row r="91" spans="2:4" ht="13">
      <c r="B91" s="16"/>
      <c r="C91" s="16"/>
      <c r="D91" s="14"/>
    </row>
    <row r="92" spans="2:4" ht="13">
      <c r="B92" s="16"/>
      <c r="C92" s="16"/>
      <c r="D92" s="14"/>
    </row>
    <row r="93" spans="2:4" ht="13">
      <c r="B93" s="16"/>
      <c r="C93" s="16"/>
      <c r="D93" s="14"/>
    </row>
    <row r="94" spans="2:4" ht="13">
      <c r="B94" s="16"/>
      <c r="C94" s="16"/>
      <c r="D94" s="14"/>
    </row>
    <row r="95" spans="2:4" ht="13">
      <c r="B95" s="16"/>
      <c r="C95" s="16"/>
      <c r="D95" s="14"/>
    </row>
    <row r="96" spans="2:4" ht="13">
      <c r="B96" s="16"/>
      <c r="C96" s="16"/>
      <c r="D96" s="14"/>
    </row>
    <row r="97" spans="2:4" ht="13">
      <c r="B97" s="16"/>
      <c r="C97" s="16"/>
      <c r="D97" s="14"/>
    </row>
    <row r="98" spans="2:4" ht="13">
      <c r="B98" s="16"/>
      <c r="C98" s="16"/>
      <c r="D98" s="14"/>
    </row>
    <row r="99" spans="2:4" ht="13">
      <c r="B99" s="16"/>
      <c r="C99" s="16"/>
      <c r="D99" s="14"/>
    </row>
    <row r="100" spans="2:4" ht="13">
      <c r="B100" s="16"/>
      <c r="C100" s="16"/>
      <c r="D100" s="14"/>
    </row>
    <row r="101" spans="2:4" ht="13">
      <c r="B101" s="16"/>
      <c r="C101" s="16"/>
      <c r="D101" s="14"/>
    </row>
    <row r="102" spans="2:4" ht="13">
      <c r="B102" s="16"/>
      <c r="C102" s="16"/>
      <c r="D102" s="14"/>
    </row>
    <row r="103" spans="2:4" ht="13">
      <c r="B103" s="16"/>
      <c r="C103" s="16"/>
      <c r="D103" s="14"/>
    </row>
    <row r="104" spans="2:4" ht="13">
      <c r="B104" s="16"/>
      <c r="C104" s="16"/>
      <c r="D104" s="14"/>
    </row>
    <row r="105" spans="2:4" ht="13">
      <c r="B105" s="16"/>
      <c r="C105" s="16"/>
      <c r="D105" s="14"/>
    </row>
    <row r="106" spans="2:4" ht="13">
      <c r="B106" s="16"/>
      <c r="C106" s="16"/>
      <c r="D106" s="14"/>
    </row>
    <row r="107" spans="2:4" ht="13">
      <c r="B107" s="16"/>
      <c r="C107" s="16"/>
      <c r="D107" s="14"/>
    </row>
    <row r="108" spans="2:4" ht="13">
      <c r="B108" s="16"/>
      <c r="C108" s="16"/>
      <c r="D108" s="14"/>
    </row>
    <row r="109" spans="2:4" ht="13">
      <c r="B109" s="16"/>
      <c r="C109" s="16"/>
      <c r="D109" s="14"/>
    </row>
    <row r="110" spans="2:4" ht="13">
      <c r="B110" s="16"/>
      <c r="C110" s="16"/>
      <c r="D110" s="14"/>
    </row>
    <row r="111" spans="2:4" ht="13">
      <c r="B111" s="16"/>
      <c r="C111" s="16"/>
      <c r="D111" s="14"/>
    </row>
    <row r="112" spans="2:4" ht="13">
      <c r="B112" s="16"/>
      <c r="C112" s="16"/>
      <c r="D112" s="14"/>
    </row>
    <row r="113" spans="2:4" ht="13">
      <c r="B113" s="16"/>
      <c r="C113" s="16"/>
      <c r="D113" s="14"/>
    </row>
    <row r="114" spans="2:4" ht="13">
      <c r="B114" s="16"/>
      <c r="C114" s="16"/>
      <c r="D114" s="14"/>
    </row>
    <row r="115" spans="2:4" ht="13">
      <c r="B115" s="16"/>
      <c r="C115" s="16"/>
      <c r="D115" s="14"/>
    </row>
    <row r="116" spans="2:4" ht="13">
      <c r="B116" s="16"/>
      <c r="C116" s="16"/>
      <c r="D116" s="14"/>
    </row>
    <row r="117" spans="2:4" ht="13">
      <c r="B117" s="16"/>
      <c r="C117" s="16"/>
      <c r="D117" s="14"/>
    </row>
    <row r="118" spans="2:4" ht="13">
      <c r="B118" s="16"/>
      <c r="C118" s="16"/>
      <c r="D118" s="14"/>
    </row>
    <row r="119" spans="2:4" ht="13">
      <c r="B119" s="16"/>
      <c r="C119" s="16"/>
      <c r="D119" s="14"/>
    </row>
    <row r="120" spans="2:4" ht="13">
      <c r="B120" s="16"/>
      <c r="C120" s="16"/>
      <c r="D120" s="14"/>
    </row>
    <row r="121" spans="2:4" ht="13">
      <c r="B121" s="16"/>
      <c r="C121" s="16"/>
      <c r="D121" s="14"/>
    </row>
    <row r="122" spans="2:4" ht="13">
      <c r="B122" s="16"/>
      <c r="C122" s="16"/>
      <c r="D122" s="14"/>
    </row>
    <row r="123" spans="2:4" ht="13">
      <c r="B123" s="16"/>
      <c r="C123" s="16"/>
      <c r="D123" s="14"/>
    </row>
    <row r="124" spans="2:4" ht="13">
      <c r="B124" s="16"/>
      <c r="C124" s="16"/>
      <c r="D124" s="14"/>
    </row>
    <row r="125" spans="2:4" ht="13">
      <c r="B125" s="16"/>
      <c r="C125" s="16"/>
      <c r="D125" s="14"/>
    </row>
    <row r="126" spans="2:4" ht="13">
      <c r="B126" s="16"/>
      <c r="C126" s="16"/>
      <c r="D126" s="14"/>
    </row>
    <row r="127" spans="2:4" ht="13">
      <c r="B127" s="16"/>
      <c r="C127" s="16"/>
      <c r="D127" s="14"/>
    </row>
    <row r="128" spans="2:4" ht="13">
      <c r="B128" s="16"/>
      <c r="C128" s="16"/>
      <c r="D128" s="14"/>
    </row>
    <row r="129" spans="2:4" ht="13">
      <c r="B129" s="16"/>
      <c r="C129" s="16"/>
      <c r="D129" s="14"/>
    </row>
    <row r="130" spans="2:4" ht="13">
      <c r="B130" s="16"/>
      <c r="C130" s="16"/>
      <c r="D130" s="14"/>
    </row>
    <row r="131" spans="2:4" ht="13">
      <c r="B131" s="16"/>
      <c r="C131" s="16"/>
      <c r="D131" s="14"/>
    </row>
    <row r="132" spans="2:4" ht="13">
      <c r="B132" s="16"/>
      <c r="C132" s="16"/>
      <c r="D132" s="14"/>
    </row>
    <row r="133" spans="2:4" ht="13">
      <c r="B133" s="16"/>
      <c r="C133" s="16"/>
      <c r="D133" s="14"/>
    </row>
    <row r="134" spans="2:4" ht="13">
      <c r="B134" s="16"/>
      <c r="C134" s="16"/>
      <c r="D134" s="14"/>
    </row>
    <row r="135" spans="2:4" ht="13">
      <c r="B135" s="16"/>
      <c r="C135" s="16"/>
      <c r="D135" s="14"/>
    </row>
    <row r="136" spans="2:4" ht="13">
      <c r="B136" s="16"/>
      <c r="C136" s="16"/>
      <c r="D136" s="14"/>
    </row>
    <row r="137" spans="2:4" ht="13">
      <c r="B137" s="16"/>
      <c r="C137" s="16"/>
      <c r="D137" s="14"/>
    </row>
    <row r="138" spans="2:4" ht="13">
      <c r="B138" s="16"/>
      <c r="C138" s="16"/>
      <c r="D138" s="14"/>
    </row>
    <row r="139" spans="2:4" ht="13">
      <c r="B139" s="16"/>
      <c r="C139" s="16"/>
      <c r="D139" s="14"/>
    </row>
    <row r="140" spans="2:4" ht="13">
      <c r="B140" s="16"/>
      <c r="C140" s="16"/>
      <c r="D140" s="14"/>
    </row>
    <row r="141" spans="2:4" ht="13">
      <c r="B141" s="16"/>
      <c r="C141" s="16"/>
      <c r="D141" s="14"/>
    </row>
    <row r="142" spans="2:4" ht="13">
      <c r="B142" s="16"/>
      <c r="C142" s="16"/>
      <c r="D142" s="14"/>
    </row>
    <row r="143" spans="2:4" ht="13">
      <c r="B143" s="16"/>
      <c r="C143" s="16"/>
      <c r="D143" s="14"/>
    </row>
    <row r="144" spans="2:4" ht="13">
      <c r="B144" s="16"/>
      <c r="C144" s="16"/>
      <c r="D144" s="14"/>
    </row>
    <row r="145" spans="2:4" ht="13">
      <c r="B145" s="16"/>
      <c r="C145" s="16"/>
      <c r="D145" s="14"/>
    </row>
    <row r="146" spans="2:4" ht="13">
      <c r="B146" s="16"/>
      <c r="C146" s="16"/>
      <c r="D146" s="14"/>
    </row>
    <row r="147" spans="2:4" ht="13">
      <c r="B147" s="16"/>
      <c r="C147" s="16"/>
      <c r="D147" s="14"/>
    </row>
    <row r="148" spans="2:4" ht="13">
      <c r="B148" s="16"/>
      <c r="C148" s="16"/>
      <c r="D148" s="14"/>
    </row>
    <row r="149" spans="2:4" ht="13">
      <c r="B149" s="16"/>
      <c r="C149" s="16"/>
      <c r="D149" s="14"/>
    </row>
    <row r="150" spans="2:4" ht="13">
      <c r="B150" s="16"/>
      <c r="C150" s="16"/>
      <c r="D150" s="14"/>
    </row>
    <row r="151" spans="2:4" ht="13">
      <c r="B151" s="16"/>
      <c r="C151" s="16"/>
      <c r="D151" s="14"/>
    </row>
    <row r="152" spans="2:4" ht="13">
      <c r="B152" s="16"/>
      <c r="C152" s="16"/>
      <c r="D152" s="14"/>
    </row>
    <row r="153" spans="2:4" ht="13">
      <c r="B153" s="16"/>
      <c r="C153" s="16"/>
      <c r="D153" s="14"/>
    </row>
    <row r="154" spans="2:4" ht="13">
      <c r="B154" s="16"/>
      <c r="C154" s="16"/>
      <c r="D154" s="14"/>
    </row>
    <row r="155" spans="2:4" ht="13">
      <c r="B155" s="16"/>
      <c r="C155" s="16"/>
      <c r="D155" s="14"/>
    </row>
    <row r="156" spans="2:4" ht="13">
      <c r="B156" s="16"/>
      <c r="C156" s="16"/>
      <c r="D156" s="14"/>
    </row>
    <row r="157" spans="2:4" ht="13">
      <c r="B157" s="16"/>
      <c r="C157" s="16"/>
      <c r="D157" s="14"/>
    </row>
    <row r="158" spans="2:4" ht="13">
      <c r="B158" s="16"/>
      <c r="C158" s="16"/>
      <c r="D158" s="14"/>
    </row>
    <row r="159" spans="2:4" ht="13">
      <c r="B159" s="16"/>
      <c r="C159" s="16"/>
      <c r="D159" s="14"/>
    </row>
    <row r="160" spans="2:4" ht="13">
      <c r="B160" s="16"/>
      <c r="C160" s="16"/>
      <c r="D160" s="14"/>
    </row>
    <row r="161" spans="2:4" ht="13">
      <c r="B161" s="16"/>
      <c r="C161" s="16"/>
      <c r="D161" s="14"/>
    </row>
    <row r="162" spans="2:4" ht="13">
      <c r="B162" s="16"/>
      <c r="C162" s="16"/>
      <c r="D162" s="14"/>
    </row>
    <row r="163" spans="2:4" ht="13">
      <c r="B163" s="16"/>
      <c r="C163" s="16"/>
      <c r="D163" s="14"/>
    </row>
    <row r="164" spans="2:4" ht="13">
      <c r="B164" s="16"/>
      <c r="C164" s="16"/>
      <c r="D164" s="14"/>
    </row>
    <row r="165" spans="2:4" ht="13">
      <c r="B165" s="16"/>
      <c r="C165" s="16"/>
      <c r="D165" s="14"/>
    </row>
    <row r="166" spans="2:4" ht="13">
      <c r="B166" s="16"/>
      <c r="C166" s="16"/>
      <c r="D166" s="14"/>
    </row>
    <row r="167" spans="2:4" ht="13">
      <c r="B167" s="16"/>
      <c r="C167" s="16"/>
      <c r="D167" s="14"/>
    </row>
    <row r="168" spans="2:4" ht="13">
      <c r="B168" s="16"/>
      <c r="C168" s="16"/>
      <c r="D168" s="14"/>
    </row>
    <row r="169" spans="2:4" ht="13">
      <c r="B169" s="16"/>
      <c r="C169" s="16"/>
      <c r="D169" s="14"/>
    </row>
    <row r="170" spans="2:4" ht="13">
      <c r="B170" s="16"/>
      <c r="C170" s="16"/>
      <c r="D170" s="14"/>
    </row>
    <row r="171" spans="2:4" ht="13">
      <c r="B171" s="16"/>
      <c r="C171" s="16"/>
      <c r="D171" s="14"/>
    </row>
    <row r="172" spans="2:4" ht="13">
      <c r="B172" s="16"/>
      <c r="C172" s="16"/>
      <c r="D172" s="14"/>
    </row>
    <row r="173" spans="2:4" ht="13">
      <c r="B173" s="16"/>
      <c r="C173" s="16"/>
      <c r="D173" s="14"/>
    </row>
    <row r="174" spans="2:4" ht="13">
      <c r="B174" s="16"/>
      <c r="C174" s="16"/>
      <c r="D174" s="14"/>
    </row>
    <row r="175" spans="2:4" ht="13">
      <c r="B175" s="16"/>
      <c r="C175" s="16"/>
      <c r="D175" s="14"/>
    </row>
    <row r="176" spans="2:4" ht="13">
      <c r="B176" s="16"/>
      <c r="C176" s="16"/>
      <c r="D176" s="14"/>
    </row>
    <row r="177" spans="2:4" ht="13">
      <c r="B177" s="16"/>
      <c r="C177" s="16"/>
      <c r="D177" s="14"/>
    </row>
    <row r="178" spans="2:4" ht="13">
      <c r="B178" s="16"/>
      <c r="C178" s="16"/>
      <c r="D178" s="14"/>
    </row>
    <row r="179" spans="2:4" ht="13">
      <c r="B179" s="16"/>
      <c r="C179" s="16"/>
      <c r="D179" s="14"/>
    </row>
    <row r="180" spans="2:4" ht="13">
      <c r="B180" s="16"/>
      <c r="C180" s="16"/>
      <c r="D180" s="14"/>
    </row>
    <row r="181" spans="2:4" ht="13">
      <c r="B181" s="16"/>
      <c r="C181" s="16"/>
      <c r="D181" s="14"/>
    </row>
    <row r="182" spans="2:4" ht="13">
      <c r="B182" s="16"/>
      <c r="C182" s="16"/>
      <c r="D182" s="14"/>
    </row>
    <row r="183" spans="2:4" ht="13">
      <c r="B183" s="16"/>
      <c r="C183" s="16"/>
      <c r="D183" s="14"/>
    </row>
    <row r="184" spans="2:4" ht="13">
      <c r="B184" s="16"/>
      <c r="C184" s="16"/>
      <c r="D184" s="14"/>
    </row>
    <row r="185" spans="2:4" ht="13">
      <c r="B185" s="16"/>
      <c r="C185" s="16"/>
      <c r="D185" s="14"/>
    </row>
    <row r="186" spans="2:4" ht="13">
      <c r="B186" s="16"/>
      <c r="C186" s="16"/>
      <c r="D186" s="14"/>
    </row>
    <row r="187" spans="2:4" ht="13">
      <c r="B187" s="16"/>
      <c r="C187" s="16"/>
      <c r="D187" s="14"/>
    </row>
    <row r="188" spans="2:4" ht="13">
      <c r="B188" s="16"/>
      <c r="C188" s="16"/>
      <c r="D188" s="14"/>
    </row>
    <row r="189" spans="2:4" ht="13">
      <c r="B189" s="16"/>
      <c r="C189" s="16"/>
      <c r="D189" s="14"/>
    </row>
    <row r="190" spans="2:4" ht="13">
      <c r="B190" s="16"/>
      <c r="C190" s="16"/>
      <c r="D190" s="14"/>
    </row>
    <row r="191" spans="2:4" ht="13">
      <c r="B191" s="16"/>
      <c r="C191" s="16"/>
      <c r="D191" s="14"/>
    </row>
    <row r="192" spans="2:4" ht="13">
      <c r="B192" s="16"/>
      <c r="C192" s="16"/>
      <c r="D192" s="14"/>
    </row>
    <row r="193" spans="2:4" ht="13">
      <c r="B193" s="16"/>
      <c r="C193" s="16"/>
      <c r="D193" s="14"/>
    </row>
    <row r="194" spans="2:4" ht="13">
      <c r="B194" s="16"/>
      <c r="C194" s="16"/>
      <c r="D194" s="14"/>
    </row>
    <row r="195" spans="2:4" ht="13">
      <c r="B195" s="16"/>
      <c r="C195" s="16"/>
      <c r="D195" s="14"/>
    </row>
    <row r="196" spans="2:4" ht="13">
      <c r="B196" s="16"/>
      <c r="C196" s="16"/>
      <c r="D196" s="14"/>
    </row>
    <row r="197" spans="2:4" ht="13">
      <c r="B197" s="16"/>
      <c r="C197" s="16"/>
      <c r="D197" s="14"/>
    </row>
    <row r="198" spans="2:4" ht="13">
      <c r="B198" s="16"/>
      <c r="C198" s="16"/>
      <c r="D198" s="14"/>
    </row>
    <row r="199" spans="2:4" ht="13">
      <c r="B199" s="16"/>
      <c r="C199" s="16"/>
      <c r="D199" s="14"/>
    </row>
    <row r="200" spans="2:4" ht="13">
      <c r="B200" s="16"/>
      <c r="C200" s="16"/>
      <c r="D200" s="14"/>
    </row>
    <row r="201" spans="2:4" ht="13">
      <c r="B201" s="16"/>
      <c r="C201" s="16"/>
      <c r="D201" s="14"/>
    </row>
    <row r="202" spans="2:4" ht="13">
      <c r="B202" s="16"/>
      <c r="C202" s="16"/>
      <c r="D202" s="14"/>
    </row>
    <row r="203" spans="2:4" ht="13">
      <c r="B203" s="16"/>
      <c r="C203" s="16"/>
      <c r="D203" s="14"/>
    </row>
    <row r="204" spans="2:4" ht="13">
      <c r="B204" s="16"/>
      <c r="C204" s="16"/>
      <c r="D204" s="14"/>
    </row>
    <row r="205" spans="2:4" ht="13">
      <c r="B205" s="16"/>
      <c r="C205" s="16"/>
      <c r="D205" s="14"/>
    </row>
    <row r="206" spans="2:4" ht="13">
      <c r="B206" s="16"/>
      <c r="C206" s="16"/>
      <c r="D206" s="14"/>
    </row>
    <row r="207" spans="2:4" ht="13">
      <c r="B207" s="16"/>
      <c r="C207" s="16"/>
      <c r="D207" s="14"/>
    </row>
    <row r="208" spans="2:4" ht="13">
      <c r="B208" s="16"/>
      <c r="C208" s="16"/>
      <c r="D208" s="14"/>
    </row>
    <row r="209" spans="2:4" ht="13">
      <c r="B209" s="16"/>
      <c r="C209" s="16"/>
      <c r="D209" s="14"/>
    </row>
    <row r="210" spans="2:4" ht="13">
      <c r="B210" s="16"/>
      <c r="C210" s="16"/>
      <c r="D210" s="14"/>
    </row>
    <row r="211" spans="2:4" ht="13">
      <c r="B211" s="16"/>
      <c r="C211" s="16"/>
      <c r="D211" s="14"/>
    </row>
    <row r="212" spans="2:4" ht="13">
      <c r="B212" s="16"/>
      <c r="C212" s="16"/>
      <c r="D212" s="14"/>
    </row>
    <row r="213" spans="2:4" ht="13">
      <c r="B213" s="16"/>
      <c r="C213" s="16"/>
      <c r="D213" s="14"/>
    </row>
    <row r="214" spans="2:4" ht="13">
      <c r="B214" s="16"/>
      <c r="C214" s="16"/>
      <c r="D214" s="14"/>
    </row>
    <row r="215" spans="2:4" ht="13">
      <c r="B215" s="16"/>
      <c r="C215" s="16"/>
      <c r="D215" s="14"/>
    </row>
    <row r="216" spans="2:4" ht="13">
      <c r="B216" s="16"/>
      <c r="C216" s="16"/>
      <c r="D216" s="14"/>
    </row>
    <row r="217" spans="2:4" ht="13">
      <c r="B217" s="16"/>
      <c r="C217" s="16"/>
      <c r="D217" s="14"/>
    </row>
    <row r="218" spans="2:4" ht="13">
      <c r="B218" s="16"/>
      <c r="C218" s="16"/>
      <c r="D218" s="14"/>
    </row>
    <row r="219" spans="2:4" ht="13">
      <c r="B219" s="16"/>
      <c r="C219" s="16"/>
      <c r="D219" s="14"/>
    </row>
    <row r="220" spans="2:4" ht="13">
      <c r="B220" s="16"/>
      <c r="C220" s="16"/>
      <c r="D220" s="14"/>
    </row>
    <row r="221" spans="2:4" ht="13">
      <c r="B221" s="16"/>
      <c r="C221" s="16"/>
      <c r="D221" s="14"/>
    </row>
    <row r="222" spans="2:4" ht="13">
      <c r="B222" s="16"/>
      <c r="C222" s="16"/>
      <c r="D222" s="14"/>
    </row>
    <row r="223" spans="2:4" ht="13">
      <c r="B223" s="16"/>
      <c r="C223" s="16"/>
      <c r="D223" s="14"/>
    </row>
    <row r="224" spans="2:4" ht="13">
      <c r="B224" s="16"/>
      <c r="C224" s="16"/>
      <c r="D224" s="14"/>
    </row>
    <row r="225" spans="2:4" ht="13">
      <c r="B225" s="16"/>
      <c r="C225" s="16"/>
      <c r="D225" s="14"/>
    </row>
    <row r="226" spans="2:4" ht="13">
      <c r="B226" s="16"/>
      <c r="C226" s="16"/>
      <c r="D226" s="14"/>
    </row>
    <row r="227" spans="2:4" ht="13">
      <c r="B227" s="16"/>
      <c r="C227" s="16"/>
      <c r="D227" s="14"/>
    </row>
    <row r="228" spans="2:4" ht="13">
      <c r="B228" s="16"/>
      <c r="C228" s="16"/>
      <c r="D228" s="14"/>
    </row>
    <row r="229" spans="2:4" ht="13">
      <c r="B229" s="16"/>
      <c r="C229" s="16"/>
      <c r="D229" s="14"/>
    </row>
    <row r="230" spans="2:4" ht="13">
      <c r="B230" s="16"/>
      <c r="C230" s="16"/>
      <c r="D230" s="14"/>
    </row>
    <row r="231" spans="2:4" ht="13">
      <c r="B231" s="16"/>
      <c r="C231" s="16"/>
      <c r="D231" s="14"/>
    </row>
    <row r="232" spans="2:4" ht="13">
      <c r="B232" s="16"/>
      <c r="C232" s="16"/>
      <c r="D232" s="14"/>
    </row>
    <row r="233" spans="2:4" ht="13">
      <c r="B233" s="16"/>
      <c r="C233" s="16"/>
      <c r="D233" s="14"/>
    </row>
    <row r="234" spans="2:4" ht="13">
      <c r="B234" s="16"/>
      <c r="C234" s="16"/>
      <c r="D234" s="14"/>
    </row>
    <row r="235" spans="2:4" ht="13">
      <c r="B235" s="16"/>
      <c r="C235" s="16"/>
      <c r="D235" s="14"/>
    </row>
    <row r="236" spans="2:4" ht="13">
      <c r="B236" s="16"/>
      <c r="C236" s="16"/>
      <c r="D236" s="14"/>
    </row>
    <row r="237" spans="2:4" ht="13">
      <c r="B237" s="16"/>
      <c r="C237" s="16"/>
      <c r="D237" s="14"/>
    </row>
    <row r="238" spans="2:4" ht="13">
      <c r="B238" s="16"/>
      <c r="C238" s="16"/>
      <c r="D238" s="14"/>
    </row>
    <row r="239" spans="2:4" ht="13">
      <c r="B239" s="16"/>
      <c r="C239" s="16"/>
      <c r="D239" s="14"/>
    </row>
    <row r="240" spans="2:4" ht="13">
      <c r="B240" s="16"/>
      <c r="C240" s="16"/>
      <c r="D240" s="14"/>
    </row>
    <row r="241" spans="2:4" ht="13">
      <c r="B241" s="16"/>
      <c r="C241" s="16"/>
      <c r="D241" s="14"/>
    </row>
    <row r="242" spans="2:4" ht="13">
      <c r="B242" s="16"/>
      <c r="C242" s="16"/>
      <c r="D242" s="14"/>
    </row>
    <row r="243" spans="2:4" ht="13">
      <c r="B243" s="16"/>
      <c r="C243" s="16"/>
      <c r="D243" s="14"/>
    </row>
    <row r="244" spans="2:4" ht="13">
      <c r="B244" s="16"/>
      <c r="C244" s="16"/>
      <c r="D244" s="14"/>
    </row>
    <row r="245" spans="2:4" ht="13">
      <c r="B245" s="16"/>
      <c r="C245" s="16"/>
      <c r="D245" s="14"/>
    </row>
    <row r="246" spans="2:4" ht="13">
      <c r="B246" s="16"/>
      <c r="C246" s="16"/>
      <c r="D246" s="14"/>
    </row>
    <row r="247" spans="2:4" ht="13">
      <c r="B247" s="16"/>
      <c r="C247" s="16"/>
      <c r="D247" s="14"/>
    </row>
    <row r="248" spans="2:4" ht="13">
      <c r="B248" s="16"/>
      <c r="C248" s="16"/>
      <c r="D248" s="14"/>
    </row>
    <row r="249" spans="2:4" ht="13">
      <c r="B249" s="16"/>
      <c r="C249" s="16"/>
      <c r="D249" s="14"/>
    </row>
    <row r="250" spans="2:4" ht="13">
      <c r="B250" s="16"/>
      <c r="C250" s="16"/>
      <c r="D250" s="14"/>
    </row>
    <row r="251" spans="2:4" ht="13">
      <c r="B251" s="16"/>
      <c r="C251" s="16"/>
      <c r="D251" s="14"/>
    </row>
    <row r="252" spans="2:4" ht="13">
      <c r="B252" s="16"/>
      <c r="C252" s="16"/>
      <c r="D252" s="14"/>
    </row>
    <row r="253" spans="2:4" ht="13">
      <c r="B253" s="16"/>
      <c r="C253" s="16"/>
      <c r="D253" s="14"/>
    </row>
    <row r="254" spans="2:4" ht="13">
      <c r="B254" s="16"/>
      <c r="C254" s="16"/>
      <c r="D254" s="14"/>
    </row>
    <row r="255" spans="2:4" ht="13">
      <c r="B255" s="16"/>
      <c r="C255" s="16"/>
      <c r="D255" s="14"/>
    </row>
    <row r="256" spans="2:4" ht="13">
      <c r="B256" s="16"/>
      <c r="C256" s="16"/>
      <c r="D256" s="14"/>
    </row>
    <row r="257" spans="2:4" ht="13">
      <c r="B257" s="16"/>
      <c r="C257" s="16"/>
      <c r="D257" s="14"/>
    </row>
    <row r="258" spans="2:4" ht="13">
      <c r="B258" s="16"/>
      <c r="C258" s="16"/>
      <c r="D258" s="14"/>
    </row>
    <row r="259" spans="2:4" ht="13">
      <c r="B259" s="16"/>
      <c r="C259" s="16"/>
      <c r="D259" s="14"/>
    </row>
    <row r="260" spans="2:4" ht="13">
      <c r="B260" s="16"/>
      <c r="C260" s="16"/>
      <c r="D260" s="14"/>
    </row>
    <row r="261" spans="2:4" ht="13">
      <c r="B261" s="16"/>
      <c r="C261" s="16"/>
      <c r="D261" s="14"/>
    </row>
    <row r="262" spans="2:4" ht="13">
      <c r="B262" s="16"/>
      <c r="C262" s="16"/>
      <c r="D262" s="14"/>
    </row>
    <row r="263" spans="2:4" ht="13">
      <c r="B263" s="16"/>
      <c r="C263" s="16"/>
      <c r="D263" s="14"/>
    </row>
    <row r="264" spans="2:4" ht="13">
      <c r="B264" s="16"/>
      <c r="C264" s="16"/>
      <c r="D264" s="14"/>
    </row>
    <row r="265" spans="2:4" ht="13">
      <c r="B265" s="16"/>
      <c r="C265" s="16"/>
      <c r="D265" s="14"/>
    </row>
    <row r="266" spans="2:4" ht="13">
      <c r="B266" s="16"/>
      <c r="C266" s="16"/>
      <c r="D266" s="14"/>
    </row>
    <row r="267" spans="2:4" ht="13">
      <c r="B267" s="16"/>
      <c r="C267" s="16"/>
      <c r="D267" s="14"/>
    </row>
    <row r="268" spans="2:4" ht="13">
      <c r="B268" s="16"/>
      <c r="C268" s="16"/>
      <c r="D268" s="14"/>
    </row>
    <row r="269" spans="2:4" ht="13">
      <c r="B269" s="16"/>
      <c r="C269" s="16"/>
      <c r="D269" s="14"/>
    </row>
    <row r="270" spans="2:4" ht="13">
      <c r="B270" s="16"/>
      <c r="C270" s="16"/>
      <c r="D270" s="14"/>
    </row>
    <row r="271" spans="2:4" ht="13">
      <c r="B271" s="16"/>
      <c r="C271" s="16"/>
      <c r="D271" s="14"/>
    </row>
    <row r="272" spans="2:4" ht="13">
      <c r="B272" s="16"/>
      <c r="C272" s="16"/>
      <c r="D272" s="14"/>
    </row>
    <row r="273" spans="2:4" ht="13">
      <c r="B273" s="16"/>
      <c r="C273" s="16"/>
      <c r="D273" s="14"/>
    </row>
    <row r="274" spans="2:4" ht="13">
      <c r="B274" s="16"/>
      <c r="C274" s="16"/>
      <c r="D274" s="14"/>
    </row>
    <row r="275" spans="2:4" ht="13">
      <c r="B275" s="16"/>
      <c r="C275" s="16"/>
      <c r="D275" s="14"/>
    </row>
    <row r="276" spans="2:4" ht="13">
      <c r="B276" s="16"/>
      <c r="C276" s="16"/>
      <c r="D276" s="14"/>
    </row>
    <row r="277" spans="2:4" ht="13">
      <c r="B277" s="16"/>
      <c r="C277" s="16"/>
      <c r="D277" s="14"/>
    </row>
    <row r="278" spans="2:4" ht="13">
      <c r="B278" s="16"/>
      <c r="C278" s="16"/>
      <c r="D278" s="14"/>
    </row>
    <row r="279" spans="2:4" ht="13">
      <c r="B279" s="16"/>
      <c r="C279" s="16"/>
      <c r="D279" s="14"/>
    </row>
    <row r="280" spans="2:4" ht="13">
      <c r="B280" s="16"/>
      <c r="C280" s="16"/>
      <c r="D280" s="14"/>
    </row>
    <row r="281" spans="2:4" ht="13">
      <c r="B281" s="16"/>
      <c r="C281" s="16"/>
      <c r="D281" s="14"/>
    </row>
    <row r="282" spans="2:4" ht="13">
      <c r="B282" s="16"/>
      <c r="C282" s="16"/>
      <c r="D282" s="14"/>
    </row>
    <row r="283" spans="2:4" ht="13">
      <c r="B283" s="16"/>
      <c r="C283" s="16"/>
      <c r="D283" s="14"/>
    </row>
    <row r="284" spans="2:4" ht="13">
      <c r="B284" s="16"/>
      <c r="C284" s="16"/>
      <c r="D284" s="14"/>
    </row>
    <row r="285" spans="2:4" ht="13">
      <c r="B285" s="16"/>
      <c r="C285" s="16"/>
      <c r="D285" s="14"/>
    </row>
    <row r="286" spans="2:4" ht="13">
      <c r="B286" s="16"/>
      <c r="C286" s="16"/>
      <c r="D286" s="14"/>
    </row>
    <row r="287" spans="2:4" ht="13">
      <c r="B287" s="16"/>
      <c r="C287" s="16"/>
      <c r="D287" s="14"/>
    </row>
    <row r="288" spans="2:4" ht="13">
      <c r="B288" s="16"/>
      <c r="C288" s="16"/>
      <c r="D288" s="14"/>
    </row>
    <row r="289" spans="2:4" ht="13">
      <c r="B289" s="16"/>
      <c r="C289" s="16"/>
      <c r="D289" s="14"/>
    </row>
    <row r="290" spans="2:4" ht="13">
      <c r="B290" s="16"/>
      <c r="C290" s="16"/>
      <c r="D290" s="14"/>
    </row>
    <row r="291" spans="2:4" ht="13">
      <c r="B291" s="16"/>
      <c r="C291" s="16"/>
      <c r="D291" s="14"/>
    </row>
    <row r="292" spans="2:4" ht="13">
      <c r="B292" s="16"/>
      <c r="C292" s="16"/>
      <c r="D292" s="14"/>
    </row>
    <row r="293" spans="2:4" ht="13">
      <c r="B293" s="16"/>
      <c r="C293" s="16"/>
      <c r="D293" s="14"/>
    </row>
    <row r="294" spans="2:4" ht="13">
      <c r="B294" s="16"/>
      <c r="C294" s="16"/>
      <c r="D294" s="14"/>
    </row>
    <row r="295" spans="2:4" ht="13">
      <c r="B295" s="16"/>
      <c r="C295" s="16"/>
      <c r="D295" s="14"/>
    </row>
    <row r="296" spans="2:4" ht="13">
      <c r="B296" s="16"/>
      <c r="C296" s="16"/>
      <c r="D296" s="14"/>
    </row>
    <row r="297" spans="2:4" ht="13">
      <c r="B297" s="16"/>
      <c r="C297" s="16"/>
      <c r="D297" s="14"/>
    </row>
    <row r="298" spans="2:4" ht="13">
      <c r="B298" s="16"/>
      <c r="C298" s="16"/>
      <c r="D298" s="14"/>
    </row>
    <row r="299" spans="2:4" ht="13">
      <c r="B299" s="16"/>
      <c r="C299" s="16"/>
      <c r="D299" s="14"/>
    </row>
    <row r="300" spans="2:4" ht="13">
      <c r="B300" s="16"/>
      <c r="C300" s="16"/>
      <c r="D300" s="14"/>
    </row>
    <row r="301" spans="2:4" ht="13">
      <c r="B301" s="16"/>
      <c r="C301" s="16"/>
      <c r="D301" s="14"/>
    </row>
    <row r="302" spans="2:4" ht="13">
      <c r="B302" s="16"/>
      <c r="C302" s="16"/>
      <c r="D302" s="14"/>
    </row>
    <row r="303" spans="2:4" ht="13">
      <c r="B303" s="16"/>
      <c r="C303" s="16"/>
      <c r="D303" s="14"/>
    </row>
    <row r="304" spans="2:4" ht="13">
      <c r="B304" s="16"/>
      <c r="C304" s="16"/>
      <c r="D304" s="14"/>
    </row>
    <row r="305" spans="2:4" ht="13">
      <c r="B305" s="16"/>
      <c r="C305" s="16"/>
      <c r="D305" s="14"/>
    </row>
    <row r="306" spans="2:4" ht="13">
      <c r="B306" s="16"/>
      <c r="C306" s="16"/>
      <c r="D306" s="14"/>
    </row>
    <row r="307" spans="2:4" ht="13">
      <c r="B307" s="16"/>
      <c r="C307" s="16"/>
      <c r="D307" s="14"/>
    </row>
    <row r="308" spans="2:4" ht="13">
      <c r="B308" s="16"/>
      <c r="C308" s="16"/>
      <c r="D308" s="14"/>
    </row>
    <row r="309" spans="2:4" ht="13">
      <c r="B309" s="16"/>
      <c r="C309" s="16"/>
      <c r="D309" s="14"/>
    </row>
    <row r="310" spans="2:4" ht="13">
      <c r="B310" s="16"/>
      <c r="C310" s="16"/>
      <c r="D310" s="14"/>
    </row>
    <row r="311" spans="2:4" ht="13">
      <c r="B311" s="16"/>
      <c r="C311" s="16"/>
      <c r="D311" s="14"/>
    </row>
    <row r="312" spans="2:4" ht="13">
      <c r="B312" s="16"/>
      <c r="C312" s="16"/>
      <c r="D312" s="14"/>
    </row>
    <row r="313" spans="2:4" ht="13">
      <c r="B313" s="16"/>
      <c r="C313" s="16"/>
      <c r="D313" s="14"/>
    </row>
    <row r="314" spans="2:4" ht="13">
      <c r="B314" s="16"/>
      <c r="C314" s="16"/>
      <c r="D314" s="14"/>
    </row>
    <row r="315" spans="2:4" ht="13">
      <c r="B315" s="16"/>
      <c r="C315" s="16"/>
      <c r="D315" s="14"/>
    </row>
    <row r="316" spans="2:4" ht="13">
      <c r="B316" s="16"/>
      <c r="C316" s="16"/>
      <c r="D316" s="14"/>
    </row>
    <row r="317" spans="2:4" ht="13">
      <c r="B317" s="16"/>
      <c r="C317" s="16"/>
      <c r="D317" s="14"/>
    </row>
    <row r="318" spans="2:4" ht="13">
      <c r="B318" s="16"/>
      <c r="C318" s="16"/>
      <c r="D318" s="14"/>
    </row>
    <row r="319" spans="2:4" ht="13">
      <c r="B319" s="16"/>
      <c r="C319" s="16"/>
      <c r="D319" s="14"/>
    </row>
    <row r="320" spans="2:4" ht="13">
      <c r="B320" s="16"/>
      <c r="C320" s="16"/>
      <c r="D320" s="14"/>
    </row>
    <row r="321" spans="2:4" ht="13">
      <c r="B321" s="16"/>
      <c r="C321" s="16"/>
      <c r="D321" s="14"/>
    </row>
    <row r="322" spans="2:4" ht="13">
      <c r="B322" s="16"/>
      <c r="C322" s="16"/>
      <c r="D322" s="14"/>
    </row>
    <row r="323" spans="2:4" ht="13">
      <c r="B323" s="16"/>
      <c r="C323" s="16"/>
      <c r="D323" s="14"/>
    </row>
    <row r="324" spans="2:4" ht="13">
      <c r="B324" s="16"/>
      <c r="C324" s="16"/>
      <c r="D324" s="14"/>
    </row>
    <row r="325" spans="2:4" ht="13">
      <c r="B325" s="16"/>
      <c r="C325" s="16"/>
      <c r="D325" s="14"/>
    </row>
    <row r="326" spans="2:4" ht="13">
      <c r="B326" s="16"/>
      <c r="C326" s="16"/>
      <c r="D326" s="14"/>
    </row>
    <row r="327" spans="2:4" ht="13">
      <c r="B327" s="16"/>
      <c r="C327" s="16"/>
      <c r="D327" s="14"/>
    </row>
    <row r="328" spans="2:4" ht="13">
      <c r="B328" s="16"/>
      <c r="C328" s="16"/>
      <c r="D328" s="14"/>
    </row>
    <row r="329" spans="2:4" ht="13">
      <c r="B329" s="16"/>
      <c r="C329" s="16"/>
      <c r="D329" s="14"/>
    </row>
    <row r="330" spans="2:4" ht="13">
      <c r="B330" s="16"/>
      <c r="C330" s="16"/>
      <c r="D330" s="14"/>
    </row>
    <row r="331" spans="2:4" ht="13">
      <c r="B331" s="16"/>
      <c r="C331" s="16"/>
      <c r="D331" s="14"/>
    </row>
    <row r="332" spans="2:4" ht="13">
      <c r="B332" s="16"/>
      <c r="C332" s="16"/>
      <c r="D332" s="14"/>
    </row>
    <row r="333" spans="2:4" ht="13">
      <c r="B333" s="16"/>
      <c r="C333" s="16"/>
      <c r="D333" s="14"/>
    </row>
    <row r="334" spans="2:4" ht="13">
      <c r="B334" s="16"/>
      <c r="C334" s="16"/>
      <c r="D334" s="14"/>
    </row>
    <row r="335" spans="2:4" ht="13">
      <c r="B335" s="16"/>
      <c r="C335" s="16"/>
      <c r="D335" s="14"/>
    </row>
    <row r="336" spans="2:4" ht="13">
      <c r="B336" s="16"/>
      <c r="C336" s="16"/>
      <c r="D336" s="14"/>
    </row>
    <row r="337" spans="2:4" ht="13">
      <c r="B337" s="16"/>
      <c r="C337" s="16"/>
      <c r="D337" s="14"/>
    </row>
    <row r="338" spans="2:4" ht="13">
      <c r="B338" s="16"/>
      <c r="C338" s="16"/>
      <c r="D338" s="14"/>
    </row>
    <row r="339" spans="2:4" ht="13">
      <c r="B339" s="16"/>
      <c r="C339" s="16"/>
      <c r="D339" s="14"/>
    </row>
    <row r="340" spans="2:4" ht="13">
      <c r="B340" s="16"/>
      <c r="C340" s="16"/>
      <c r="D340" s="14"/>
    </row>
    <row r="341" spans="2:4" ht="13">
      <c r="B341" s="16"/>
      <c r="C341" s="16"/>
      <c r="D341" s="14"/>
    </row>
    <row r="342" spans="2:4" ht="13">
      <c r="B342" s="16"/>
      <c r="C342" s="16"/>
      <c r="D342" s="14"/>
    </row>
    <row r="343" spans="2:4" ht="13">
      <c r="B343" s="16"/>
      <c r="C343" s="16"/>
      <c r="D343" s="14"/>
    </row>
    <row r="344" spans="2:4" ht="13">
      <c r="B344" s="16"/>
      <c r="C344" s="16"/>
      <c r="D344" s="14"/>
    </row>
    <row r="345" spans="2:4" ht="13">
      <c r="B345" s="16"/>
      <c r="C345" s="16"/>
      <c r="D345" s="14"/>
    </row>
    <row r="346" spans="2:4" ht="13">
      <c r="B346" s="16"/>
      <c r="C346" s="16"/>
      <c r="D346" s="14"/>
    </row>
    <row r="347" spans="2:4" ht="13">
      <c r="B347" s="16"/>
      <c r="C347" s="16"/>
      <c r="D347" s="14"/>
    </row>
    <row r="348" spans="2:4" ht="13">
      <c r="B348" s="16"/>
      <c r="C348" s="16"/>
      <c r="D348" s="14"/>
    </row>
    <row r="349" spans="2:4" ht="13">
      <c r="B349" s="16"/>
      <c r="C349" s="16"/>
      <c r="D349" s="14"/>
    </row>
    <row r="350" spans="2:4" ht="13">
      <c r="B350" s="16"/>
      <c r="C350" s="16"/>
      <c r="D350" s="14"/>
    </row>
    <row r="351" spans="2:4" ht="13">
      <c r="B351" s="16"/>
      <c r="C351" s="16"/>
      <c r="D351" s="14"/>
    </row>
    <row r="352" spans="2:4" ht="13">
      <c r="B352" s="16"/>
      <c r="C352" s="16"/>
      <c r="D352" s="14"/>
    </row>
    <row r="353" spans="2:4" ht="13">
      <c r="B353" s="16"/>
      <c r="C353" s="16"/>
      <c r="D353" s="14"/>
    </row>
    <row r="354" spans="2:4" ht="13">
      <c r="B354" s="16"/>
      <c r="C354" s="16"/>
      <c r="D354" s="14"/>
    </row>
    <row r="355" spans="2:4" ht="13">
      <c r="B355" s="16"/>
      <c r="C355" s="16"/>
      <c r="D355" s="14"/>
    </row>
    <row r="356" spans="2:4" ht="13">
      <c r="B356" s="16"/>
      <c r="C356" s="16"/>
      <c r="D356" s="14"/>
    </row>
    <row r="357" spans="2:4" ht="13">
      <c r="B357" s="16"/>
      <c r="C357" s="16"/>
      <c r="D357" s="14"/>
    </row>
    <row r="358" spans="2:4" ht="13">
      <c r="B358" s="16"/>
      <c r="C358" s="16"/>
      <c r="D358" s="14"/>
    </row>
    <row r="359" spans="2:4" ht="13">
      <c r="B359" s="16"/>
      <c r="C359" s="16"/>
      <c r="D359" s="14"/>
    </row>
    <row r="360" spans="2:4" ht="13">
      <c r="B360" s="16"/>
      <c r="C360" s="16"/>
      <c r="D360" s="14"/>
    </row>
    <row r="361" spans="2:4" ht="13">
      <c r="B361" s="16"/>
      <c r="C361" s="16"/>
      <c r="D361" s="14"/>
    </row>
    <row r="362" spans="2:4" ht="13">
      <c r="B362" s="16"/>
      <c r="C362" s="16"/>
      <c r="D362" s="14"/>
    </row>
    <row r="363" spans="2:4" ht="13">
      <c r="B363" s="16"/>
      <c r="C363" s="16"/>
      <c r="D363" s="14"/>
    </row>
    <row r="364" spans="2:4" ht="13">
      <c r="B364" s="16"/>
      <c r="C364" s="16"/>
      <c r="D364" s="14"/>
    </row>
    <row r="365" spans="2:4" ht="13">
      <c r="B365" s="16"/>
      <c r="C365" s="16"/>
      <c r="D365" s="14"/>
    </row>
    <row r="366" spans="2:4" ht="13">
      <c r="B366" s="16"/>
      <c r="C366" s="16"/>
      <c r="D366" s="14"/>
    </row>
    <row r="367" spans="2:4" ht="13">
      <c r="B367" s="16"/>
      <c r="C367" s="16"/>
      <c r="D367" s="14"/>
    </row>
    <row r="368" spans="2:4" ht="13">
      <c r="B368" s="16"/>
      <c r="C368" s="16"/>
      <c r="D368" s="14"/>
    </row>
    <row r="369" spans="2:4" ht="13">
      <c r="B369" s="16"/>
      <c r="C369" s="16"/>
      <c r="D369" s="14"/>
    </row>
    <row r="370" spans="2:4" ht="13">
      <c r="B370" s="16"/>
      <c r="C370" s="16"/>
      <c r="D370" s="14"/>
    </row>
    <row r="371" spans="2:4" ht="13">
      <c r="B371" s="16"/>
      <c r="C371" s="16"/>
      <c r="D371" s="14"/>
    </row>
    <row r="372" spans="2:4" ht="13">
      <c r="B372" s="16"/>
      <c r="C372" s="16"/>
      <c r="D372" s="14"/>
    </row>
    <row r="373" spans="2:4" ht="13">
      <c r="B373" s="16"/>
      <c r="C373" s="16"/>
      <c r="D373" s="14"/>
    </row>
    <row r="374" spans="2:4" ht="13">
      <c r="B374" s="16"/>
      <c r="C374" s="16"/>
      <c r="D374" s="14"/>
    </row>
    <row r="375" spans="2:4" ht="13">
      <c r="B375" s="16"/>
      <c r="C375" s="16"/>
      <c r="D375" s="14"/>
    </row>
    <row r="376" spans="2:4" ht="13">
      <c r="B376" s="16"/>
      <c r="C376" s="16"/>
      <c r="D376" s="14"/>
    </row>
    <row r="377" spans="2:4" ht="13">
      <c r="B377" s="16"/>
      <c r="C377" s="16"/>
      <c r="D377" s="14"/>
    </row>
    <row r="378" spans="2:4" ht="13">
      <c r="B378" s="16"/>
      <c r="C378" s="16"/>
      <c r="D378" s="14"/>
    </row>
    <row r="379" spans="2:4" ht="13">
      <c r="B379" s="16"/>
      <c r="C379" s="16"/>
      <c r="D379" s="14"/>
    </row>
    <row r="380" spans="2:4" ht="13">
      <c r="B380" s="16"/>
      <c r="C380" s="16"/>
      <c r="D380" s="14"/>
    </row>
    <row r="381" spans="2:4" ht="13">
      <c r="B381" s="16"/>
      <c r="C381" s="16"/>
      <c r="D381" s="14"/>
    </row>
    <row r="382" spans="2:4" ht="13">
      <c r="B382" s="16"/>
      <c r="C382" s="16"/>
      <c r="D382" s="14"/>
    </row>
    <row r="383" spans="2:4" ht="13">
      <c r="B383" s="16"/>
      <c r="C383" s="16"/>
      <c r="D383" s="14"/>
    </row>
    <row r="384" spans="2:4" ht="13">
      <c r="B384" s="16"/>
      <c r="C384" s="16"/>
      <c r="D384" s="14"/>
    </row>
    <row r="385" spans="2:4" ht="13">
      <c r="B385" s="16"/>
      <c r="C385" s="16"/>
      <c r="D385" s="14"/>
    </row>
    <row r="386" spans="2:4" ht="13">
      <c r="B386" s="16"/>
      <c r="C386" s="16"/>
      <c r="D386" s="14"/>
    </row>
    <row r="387" spans="2:4" ht="13">
      <c r="B387" s="16"/>
      <c r="C387" s="16"/>
      <c r="D387" s="14"/>
    </row>
    <row r="388" spans="2:4" ht="13">
      <c r="B388" s="16"/>
      <c r="C388" s="16"/>
      <c r="D388" s="14"/>
    </row>
    <row r="389" spans="2:4" ht="13">
      <c r="B389" s="16"/>
      <c r="C389" s="16"/>
      <c r="D389" s="14"/>
    </row>
    <row r="390" spans="2:4" ht="13">
      <c r="B390" s="16"/>
      <c r="C390" s="16"/>
      <c r="D390" s="14"/>
    </row>
    <row r="391" spans="2:4" ht="13">
      <c r="B391" s="16"/>
      <c r="C391" s="16"/>
      <c r="D391" s="14"/>
    </row>
    <row r="392" spans="2:4" ht="13">
      <c r="B392" s="16"/>
      <c r="C392" s="16"/>
      <c r="D392" s="14"/>
    </row>
    <row r="393" spans="2:4" ht="13">
      <c r="B393" s="16"/>
      <c r="C393" s="16"/>
      <c r="D393" s="14"/>
    </row>
    <row r="394" spans="2:4" ht="13">
      <c r="B394" s="16"/>
      <c r="C394" s="16"/>
      <c r="D394" s="14"/>
    </row>
    <row r="395" spans="2:4" ht="13">
      <c r="B395" s="16"/>
      <c r="C395" s="16"/>
      <c r="D395" s="14"/>
    </row>
    <row r="396" spans="2:4" ht="13">
      <c r="B396" s="16"/>
      <c r="C396" s="16"/>
      <c r="D396" s="14"/>
    </row>
    <row r="397" spans="2:4" ht="13">
      <c r="B397" s="16"/>
      <c r="C397" s="16"/>
      <c r="D397" s="14"/>
    </row>
    <row r="398" spans="2:4" ht="13">
      <c r="B398" s="16"/>
      <c r="C398" s="16"/>
      <c r="D398" s="14"/>
    </row>
    <row r="399" spans="2:4" ht="13">
      <c r="B399" s="16"/>
      <c r="C399" s="16"/>
      <c r="D399" s="14"/>
    </row>
    <row r="400" spans="2:4" ht="13">
      <c r="B400" s="16"/>
      <c r="C400" s="16"/>
      <c r="D400" s="14"/>
    </row>
    <row r="401" spans="2:4" ht="13">
      <c r="B401" s="16"/>
      <c r="C401" s="16"/>
      <c r="D401" s="14"/>
    </row>
    <row r="402" spans="2:4" ht="13">
      <c r="B402" s="16"/>
      <c r="C402" s="16"/>
      <c r="D402" s="14"/>
    </row>
    <row r="403" spans="2:4" ht="13">
      <c r="B403" s="16"/>
      <c r="C403" s="16"/>
      <c r="D403" s="14"/>
    </row>
    <row r="404" spans="2:4" ht="13">
      <c r="B404" s="16"/>
      <c r="C404" s="16"/>
      <c r="D404" s="14"/>
    </row>
    <row r="405" spans="2:4" ht="13">
      <c r="B405" s="16"/>
      <c r="C405" s="16"/>
      <c r="D405" s="14"/>
    </row>
    <row r="406" spans="2:4" ht="13">
      <c r="B406" s="16"/>
      <c r="C406" s="16"/>
      <c r="D406" s="14"/>
    </row>
    <row r="407" spans="2:4" ht="13">
      <c r="B407" s="16"/>
      <c r="C407" s="16"/>
      <c r="D407" s="14"/>
    </row>
    <row r="408" spans="2:4" ht="13">
      <c r="B408" s="16"/>
      <c r="C408" s="16"/>
      <c r="D408" s="14"/>
    </row>
    <row r="409" spans="2:4" ht="13">
      <c r="B409" s="16"/>
      <c r="C409" s="16"/>
      <c r="D409" s="14"/>
    </row>
    <row r="410" spans="2:4" ht="13">
      <c r="B410" s="16"/>
      <c r="C410" s="16"/>
      <c r="D410" s="14"/>
    </row>
    <row r="411" spans="2:4" ht="13">
      <c r="B411" s="16"/>
      <c r="C411" s="16"/>
      <c r="D411" s="14"/>
    </row>
    <row r="412" spans="2:4" ht="13">
      <c r="B412" s="16"/>
      <c r="C412" s="16"/>
      <c r="D412" s="14"/>
    </row>
    <row r="413" spans="2:4" ht="13">
      <c r="B413" s="16"/>
      <c r="C413" s="16"/>
      <c r="D413" s="14"/>
    </row>
    <row r="414" spans="2:4" ht="13">
      <c r="B414" s="16"/>
      <c r="C414" s="16"/>
      <c r="D414" s="14"/>
    </row>
    <row r="415" spans="2:4" ht="13">
      <c r="B415" s="16"/>
      <c r="C415" s="16"/>
      <c r="D415" s="14"/>
    </row>
    <row r="416" spans="2:4" ht="13">
      <c r="B416" s="16"/>
      <c r="C416" s="16"/>
      <c r="D416" s="14"/>
    </row>
    <row r="417" spans="2:4" ht="13">
      <c r="B417" s="16"/>
      <c r="C417" s="16"/>
      <c r="D417" s="14"/>
    </row>
    <row r="418" spans="2:4" ht="13">
      <c r="B418" s="16"/>
      <c r="C418" s="16"/>
      <c r="D418" s="14"/>
    </row>
    <row r="419" spans="2:4" ht="13">
      <c r="B419" s="16"/>
      <c r="C419" s="16"/>
      <c r="D419" s="14"/>
    </row>
    <row r="420" spans="2:4" ht="13">
      <c r="B420" s="16"/>
      <c r="C420" s="16"/>
      <c r="D420" s="14"/>
    </row>
    <row r="421" spans="2:4" ht="13">
      <c r="B421" s="16"/>
      <c r="C421" s="16"/>
      <c r="D421" s="14"/>
    </row>
    <row r="422" spans="2:4" ht="13">
      <c r="B422" s="16"/>
      <c r="C422" s="16"/>
      <c r="D422" s="14"/>
    </row>
    <row r="423" spans="2:4" ht="13">
      <c r="B423" s="16"/>
      <c r="C423" s="16"/>
      <c r="D423" s="14"/>
    </row>
    <row r="424" spans="2:4" ht="13">
      <c r="B424" s="16"/>
      <c r="C424" s="16"/>
      <c r="D424" s="14"/>
    </row>
    <row r="425" spans="2:4" ht="13">
      <c r="B425" s="16"/>
      <c r="C425" s="16"/>
      <c r="D425" s="14"/>
    </row>
    <row r="426" spans="2:4" ht="13">
      <c r="B426" s="16"/>
      <c r="C426" s="16"/>
      <c r="D426" s="14"/>
    </row>
    <row r="427" spans="2:4" ht="13">
      <c r="B427" s="16"/>
      <c r="C427" s="16"/>
      <c r="D427" s="14"/>
    </row>
    <row r="428" spans="2:4" ht="13">
      <c r="B428" s="16"/>
      <c r="C428" s="16"/>
      <c r="D428" s="14"/>
    </row>
    <row r="429" spans="2:4" ht="13">
      <c r="B429" s="16"/>
      <c r="C429" s="16"/>
      <c r="D429" s="14"/>
    </row>
    <row r="430" spans="2:4" ht="13">
      <c r="B430" s="16"/>
      <c r="C430" s="16"/>
      <c r="D430" s="14"/>
    </row>
    <row r="431" spans="2:4" ht="13">
      <c r="B431" s="16"/>
      <c r="C431" s="16"/>
      <c r="D431" s="14"/>
    </row>
    <row r="432" spans="2:4" ht="13">
      <c r="B432" s="16"/>
      <c r="C432" s="16"/>
      <c r="D432" s="14"/>
    </row>
    <row r="433" spans="2:4" ht="13">
      <c r="B433" s="16"/>
      <c r="C433" s="16"/>
      <c r="D433" s="14"/>
    </row>
    <row r="434" spans="2:4" ht="13">
      <c r="B434" s="16"/>
      <c r="C434" s="16"/>
      <c r="D434" s="14"/>
    </row>
    <row r="435" spans="2:4" ht="13">
      <c r="B435" s="16"/>
      <c r="C435" s="16"/>
      <c r="D435" s="14"/>
    </row>
    <row r="436" spans="2:4" ht="13">
      <c r="B436" s="16"/>
      <c r="C436" s="16"/>
      <c r="D436" s="14"/>
    </row>
    <row r="437" spans="2:4" ht="13">
      <c r="B437" s="16"/>
      <c r="C437" s="16"/>
      <c r="D437" s="14"/>
    </row>
    <row r="438" spans="2:4" ht="13">
      <c r="B438" s="16"/>
      <c r="C438" s="16"/>
      <c r="D438" s="14"/>
    </row>
    <row r="439" spans="2:4" ht="13">
      <c r="B439" s="16"/>
      <c r="C439" s="16"/>
      <c r="D439" s="14"/>
    </row>
    <row r="440" spans="2:4" ht="13">
      <c r="B440" s="16"/>
      <c r="C440" s="16"/>
      <c r="D440" s="14"/>
    </row>
    <row r="441" spans="2:4" ht="13">
      <c r="B441" s="16"/>
      <c r="C441" s="16"/>
      <c r="D441" s="14"/>
    </row>
    <row r="442" spans="2:4" ht="13">
      <c r="B442" s="16"/>
      <c r="C442" s="16"/>
      <c r="D442" s="14"/>
    </row>
    <row r="443" spans="2:4" ht="13">
      <c r="B443" s="16"/>
      <c r="C443" s="16"/>
      <c r="D443" s="14"/>
    </row>
    <row r="444" spans="2:4" ht="13">
      <c r="B444" s="16"/>
      <c r="C444" s="16"/>
      <c r="D444" s="14"/>
    </row>
    <row r="445" spans="2:4" ht="13">
      <c r="B445" s="16"/>
      <c r="C445" s="16"/>
      <c r="D445" s="14"/>
    </row>
    <row r="446" spans="2:4" ht="13">
      <c r="B446" s="16"/>
      <c r="C446" s="16"/>
      <c r="D446" s="14"/>
    </row>
    <row r="447" spans="2:4" ht="13">
      <c r="B447" s="16"/>
      <c r="C447" s="16"/>
      <c r="D447" s="14"/>
    </row>
    <row r="448" spans="2:4" ht="13">
      <c r="B448" s="16"/>
      <c r="C448" s="16"/>
      <c r="D448" s="14"/>
    </row>
    <row r="449" spans="2:4" ht="13">
      <c r="B449" s="16"/>
      <c r="C449" s="16"/>
      <c r="D449" s="14"/>
    </row>
    <row r="450" spans="2:4" ht="13">
      <c r="B450" s="16"/>
      <c r="C450" s="16"/>
      <c r="D450" s="14"/>
    </row>
    <row r="451" spans="2:4" ht="13">
      <c r="B451" s="16"/>
      <c r="C451" s="16"/>
      <c r="D451" s="14"/>
    </row>
    <row r="452" spans="2:4" ht="13">
      <c r="B452" s="16"/>
      <c r="C452" s="16"/>
      <c r="D452" s="14"/>
    </row>
    <row r="453" spans="2:4" ht="13">
      <c r="B453" s="16"/>
      <c r="C453" s="16"/>
      <c r="D453" s="14"/>
    </row>
    <row r="454" spans="2:4" ht="13">
      <c r="B454" s="16"/>
      <c r="C454" s="16"/>
      <c r="D454" s="14"/>
    </row>
    <row r="455" spans="2:4" ht="13">
      <c r="B455" s="16"/>
      <c r="C455" s="16"/>
      <c r="D455" s="14"/>
    </row>
    <row r="456" spans="2:4" ht="13">
      <c r="B456" s="16"/>
      <c r="C456" s="16"/>
      <c r="D456" s="14"/>
    </row>
    <row r="457" spans="2:4" ht="13">
      <c r="B457" s="16"/>
      <c r="C457" s="16"/>
      <c r="D457" s="14"/>
    </row>
    <row r="458" spans="2:4" ht="13">
      <c r="B458" s="16"/>
      <c r="C458" s="16"/>
      <c r="D458" s="14"/>
    </row>
    <row r="459" spans="2:4" ht="13">
      <c r="B459" s="16"/>
      <c r="C459" s="16"/>
      <c r="D459" s="14"/>
    </row>
    <row r="460" spans="2:4" ht="13">
      <c r="B460" s="16"/>
      <c r="C460" s="16"/>
      <c r="D460" s="14"/>
    </row>
    <row r="461" spans="2:4" ht="13">
      <c r="B461" s="16"/>
      <c r="C461" s="16"/>
      <c r="D461" s="14"/>
    </row>
    <row r="462" spans="2:4" ht="13">
      <c r="B462" s="16"/>
      <c r="C462" s="16"/>
      <c r="D462" s="14"/>
    </row>
    <row r="463" spans="2:4" ht="13">
      <c r="B463" s="16"/>
      <c r="C463" s="16"/>
      <c r="D463" s="14"/>
    </row>
    <row r="464" spans="2:4" ht="13">
      <c r="B464" s="16"/>
      <c r="C464" s="16"/>
      <c r="D464" s="14"/>
    </row>
    <row r="465" spans="2:4" ht="13">
      <c r="B465" s="16"/>
      <c r="C465" s="16"/>
      <c r="D465" s="14"/>
    </row>
    <row r="466" spans="2:4" ht="13">
      <c r="B466" s="16"/>
      <c r="C466" s="16"/>
      <c r="D466" s="14"/>
    </row>
    <row r="467" spans="2:4" ht="13">
      <c r="B467" s="16"/>
      <c r="C467" s="16"/>
      <c r="D467" s="14"/>
    </row>
    <row r="468" spans="2:4" ht="13">
      <c r="B468" s="16"/>
      <c r="C468" s="16"/>
      <c r="D468" s="14"/>
    </row>
    <row r="469" spans="2:4" ht="13">
      <c r="B469" s="16"/>
      <c r="C469" s="16"/>
      <c r="D469" s="14"/>
    </row>
    <row r="470" spans="2:4" ht="13">
      <c r="B470" s="16"/>
      <c r="C470" s="16"/>
      <c r="D470" s="14"/>
    </row>
    <row r="471" spans="2:4" ht="13">
      <c r="B471" s="16"/>
      <c r="C471" s="16"/>
      <c r="D471" s="14"/>
    </row>
    <row r="472" spans="2:4" ht="13">
      <c r="B472" s="16"/>
      <c r="C472" s="16"/>
      <c r="D472" s="14"/>
    </row>
    <row r="473" spans="2:4" ht="13">
      <c r="B473" s="16"/>
      <c r="C473" s="16"/>
      <c r="D473" s="14"/>
    </row>
    <row r="474" spans="2:4" ht="13">
      <c r="B474" s="16"/>
      <c r="C474" s="16"/>
      <c r="D474" s="14"/>
    </row>
    <row r="475" spans="2:4" ht="13">
      <c r="B475" s="16"/>
      <c r="C475" s="16"/>
      <c r="D475" s="14"/>
    </row>
    <row r="476" spans="2:4" ht="13">
      <c r="B476" s="16"/>
      <c r="C476" s="16"/>
      <c r="D476" s="14"/>
    </row>
    <row r="477" spans="2:4" ht="13">
      <c r="B477" s="16"/>
      <c r="C477" s="16"/>
      <c r="D477" s="14"/>
    </row>
    <row r="478" spans="2:4" ht="13">
      <c r="B478" s="16"/>
      <c r="C478" s="16"/>
      <c r="D478" s="14"/>
    </row>
    <row r="479" spans="2:4" ht="13">
      <c r="B479" s="16"/>
      <c r="C479" s="16"/>
      <c r="D479" s="14"/>
    </row>
    <row r="480" spans="2:4" ht="13">
      <c r="B480" s="16"/>
      <c r="C480" s="16"/>
      <c r="D480" s="14"/>
    </row>
    <row r="481" spans="2:4" ht="13">
      <c r="B481" s="16"/>
      <c r="C481" s="16"/>
      <c r="D481" s="14"/>
    </row>
    <row r="482" spans="2:4" ht="13">
      <c r="B482" s="16"/>
      <c r="C482" s="16"/>
      <c r="D482" s="14"/>
    </row>
    <row r="483" spans="2:4" ht="13">
      <c r="B483" s="16"/>
      <c r="C483" s="16"/>
      <c r="D483" s="14"/>
    </row>
    <row r="484" spans="2:4" ht="13">
      <c r="B484" s="16"/>
      <c r="C484" s="16"/>
      <c r="D484" s="14"/>
    </row>
    <row r="485" spans="2:4" ht="13">
      <c r="B485" s="16"/>
      <c r="C485" s="16"/>
      <c r="D485" s="14"/>
    </row>
    <row r="486" spans="2:4" ht="13">
      <c r="B486" s="16"/>
      <c r="C486" s="16"/>
      <c r="D486" s="14"/>
    </row>
    <row r="487" spans="2:4" ht="13">
      <c r="B487" s="16"/>
      <c r="C487" s="16"/>
      <c r="D487" s="14"/>
    </row>
    <row r="488" spans="2:4" ht="13">
      <c r="B488" s="16"/>
      <c r="C488" s="16"/>
      <c r="D488" s="14"/>
    </row>
    <row r="489" spans="2:4" ht="13">
      <c r="B489" s="16"/>
      <c r="C489" s="16"/>
      <c r="D489" s="14"/>
    </row>
    <row r="490" spans="2:4" ht="13">
      <c r="B490" s="16"/>
      <c r="C490" s="16"/>
      <c r="D490" s="14"/>
    </row>
    <row r="491" spans="2:4" ht="13">
      <c r="B491" s="16"/>
      <c r="C491" s="16"/>
      <c r="D491" s="14"/>
    </row>
    <row r="492" spans="2:4" ht="13">
      <c r="B492" s="16"/>
      <c r="C492" s="16"/>
      <c r="D492" s="14"/>
    </row>
    <row r="493" spans="2:4" ht="13">
      <c r="B493" s="16"/>
      <c r="C493" s="16"/>
      <c r="D493" s="14"/>
    </row>
    <row r="494" spans="2:4" ht="13">
      <c r="B494" s="16"/>
      <c r="C494" s="16"/>
      <c r="D494" s="14"/>
    </row>
    <row r="495" spans="2:4" ht="13">
      <c r="B495" s="16"/>
      <c r="C495" s="16"/>
      <c r="D495" s="14"/>
    </row>
    <row r="496" spans="2:4" ht="13">
      <c r="B496" s="16"/>
      <c r="C496" s="16"/>
      <c r="D496" s="14"/>
    </row>
    <row r="497" spans="2:4" ht="13">
      <c r="B497" s="16"/>
      <c r="C497" s="16"/>
      <c r="D497" s="14"/>
    </row>
    <row r="498" spans="2:4" ht="13">
      <c r="B498" s="16"/>
      <c r="C498" s="16"/>
      <c r="D498" s="14"/>
    </row>
    <row r="499" spans="2:4" ht="13">
      <c r="B499" s="16"/>
      <c r="C499" s="16"/>
      <c r="D499" s="14"/>
    </row>
    <row r="500" spans="2:4" ht="13">
      <c r="B500" s="16"/>
      <c r="C500" s="16"/>
      <c r="D500" s="14"/>
    </row>
    <row r="501" spans="2:4" ht="13">
      <c r="B501" s="16"/>
      <c r="C501" s="16"/>
      <c r="D501" s="14"/>
    </row>
    <row r="502" spans="2:4" ht="13">
      <c r="B502" s="16"/>
      <c r="C502" s="16"/>
      <c r="D502" s="14"/>
    </row>
    <row r="503" spans="2:4" ht="13">
      <c r="B503" s="16"/>
      <c r="C503" s="16"/>
      <c r="D503" s="14"/>
    </row>
    <row r="504" spans="2:4" ht="13">
      <c r="B504" s="16"/>
      <c r="C504" s="16"/>
      <c r="D504" s="14"/>
    </row>
    <row r="505" spans="2:4" ht="13">
      <c r="B505" s="16"/>
      <c r="C505" s="16"/>
      <c r="D505" s="14"/>
    </row>
    <row r="506" spans="2:4" ht="13">
      <c r="B506" s="16"/>
      <c r="C506" s="16"/>
      <c r="D506" s="14"/>
    </row>
    <row r="507" spans="2:4" ht="13">
      <c r="B507" s="16"/>
      <c r="C507" s="16"/>
      <c r="D507" s="14"/>
    </row>
    <row r="508" spans="2:4" ht="13">
      <c r="B508" s="16"/>
      <c r="C508" s="16"/>
      <c r="D508" s="14"/>
    </row>
    <row r="509" spans="2:4" ht="13">
      <c r="B509" s="16"/>
      <c r="C509" s="16"/>
      <c r="D509" s="14"/>
    </row>
    <row r="510" spans="2:4" ht="13">
      <c r="B510" s="16"/>
      <c r="C510" s="16"/>
      <c r="D510" s="14"/>
    </row>
    <row r="511" spans="2:4" ht="13">
      <c r="B511" s="16"/>
      <c r="C511" s="16"/>
      <c r="D511" s="14"/>
    </row>
    <row r="512" spans="2:4" ht="13">
      <c r="B512" s="16"/>
      <c r="C512" s="16"/>
      <c r="D512" s="14"/>
    </row>
    <row r="513" spans="2:4" ht="13">
      <c r="B513" s="16"/>
      <c r="C513" s="16"/>
      <c r="D513" s="14"/>
    </row>
    <row r="514" spans="2:4" ht="13">
      <c r="B514" s="16"/>
      <c r="C514" s="16"/>
      <c r="D514" s="14"/>
    </row>
    <row r="515" spans="2:4" ht="13">
      <c r="B515" s="16"/>
      <c r="C515" s="16"/>
      <c r="D515" s="14"/>
    </row>
    <row r="516" spans="2:4" ht="13">
      <c r="B516" s="16"/>
      <c r="C516" s="16"/>
      <c r="D516" s="14"/>
    </row>
    <row r="517" spans="2:4" ht="13">
      <c r="B517" s="16"/>
      <c r="C517" s="16"/>
      <c r="D517" s="14"/>
    </row>
    <row r="518" spans="2:4" ht="13">
      <c r="B518" s="16"/>
      <c r="C518" s="16"/>
      <c r="D518" s="14"/>
    </row>
    <row r="519" spans="2:4" ht="13">
      <c r="B519" s="16"/>
      <c r="C519" s="16"/>
      <c r="D519" s="14"/>
    </row>
    <row r="520" spans="2:4" ht="13">
      <c r="B520" s="16"/>
      <c r="C520" s="16"/>
      <c r="D520" s="14"/>
    </row>
    <row r="521" spans="2:4" ht="13">
      <c r="B521" s="16"/>
      <c r="C521" s="16"/>
      <c r="D521" s="14"/>
    </row>
    <row r="522" spans="2:4" ht="13">
      <c r="B522" s="16"/>
      <c r="C522" s="16"/>
      <c r="D522" s="14"/>
    </row>
    <row r="523" spans="2:4" ht="13">
      <c r="B523" s="16"/>
      <c r="C523" s="16"/>
      <c r="D523" s="14"/>
    </row>
    <row r="524" spans="2:4" ht="13">
      <c r="B524" s="16"/>
      <c r="C524" s="16"/>
      <c r="D524" s="14"/>
    </row>
    <row r="525" spans="2:4" ht="13">
      <c r="B525" s="16"/>
      <c r="C525" s="16"/>
      <c r="D525" s="14"/>
    </row>
    <row r="526" spans="2:4" ht="13">
      <c r="B526" s="16"/>
      <c r="C526" s="16"/>
      <c r="D526" s="14"/>
    </row>
    <row r="527" spans="2:4" ht="13">
      <c r="B527" s="16"/>
      <c r="C527" s="16"/>
      <c r="D527" s="14"/>
    </row>
    <row r="528" spans="2:4" ht="13">
      <c r="B528" s="16"/>
      <c r="C528" s="16"/>
      <c r="D528" s="14"/>
    </row>
    <row r="529" spans="2:4" ht="13">
      <c r="B529" s="16"/>
      <c r="C529" s="16"/>
      <c r="D529" s="14"/>
    </row>
    <row r="530" spans="2:4" ht="13">
      <c r="B530" s="16"/>
      <c r="C530" s="16"/>
      <c r="D530" s="14"/>
    </row>
    <row r="531" spans="2:4" ht="13">
      <c r="B531" s="16"/>
      <c r="C531" s="16"/>
      <c r="D531" s="14"/>
    </row>
    <row r="532" spans="2:4" ht="13">
      <c r="B532" s="16"/>
      <c r="C532" s="16"/>
      <c r="D532" s="14"/>
    </row>
    <row r="533" spans="2:4" ht="13">
      <c r="B533" s="16"/>
      <c r="C533" s="16"/>
      <c r="D533" s="14"/>
    </row>
    <row r="534" spans="2:4" ht="13">
      <c r="B534" s="16"/>
      <c r="C534" s="16"/>
      <c r="D534" s="14"/>
    </row>
    <row r="535" spans="2:4" ht="13">
      <c r="B535" s="16"/>
      <c r="C535" s="16"/>
      <c r="D535" s="14"/>
    </row>
    <row r="536" spans="2:4" ht="13">
      <c r="B536" s="16"/>
      <c r="C536" s="16"/>
      <c r="D536" s="14"/>
    </row>
    <row r="537" spans="2:4" ht="13">
      <c r="B537" s="16"/>
      <c r="C537" s="16"/>
      <c r="D537" s="14"/>
    </row>
    <row r="538" spans="2:4" ht="13">
      <c r="B538" s="16"/>
      <c r="C538" s="16"/>
      <c r="D538" s="14"/>
    </row>
    <row r="539" spans="2:4" ht="13">
      <c r="B539" s="16"/>
      <c r="C539" s="16"/>
      <c r="D539" s="14"/>
    </row>
    <row r="540" spans="2:4" ht="13">
      <c r="B540" s="16"/>
      <c r="C540" s="16"/>
      <c r="D540" s="14"/>
    </row>
    <row r="541" spans="2:4" ht="13">
      <c r="B541" s="16"/>
      <c r="C541" s="16"/>
      <c r="D541" s="14"/>
    </row>
    <row r="542" spans="2:4" ht="13">
      <c r="B542" s="16"/>
      <c r="C542" s="16"/>
      <c r="D542" s="14"/>
    </row>
    <row r="543" spans="2:4" ht="13">
      <c r="B543" s="16"/>
      <c r="C543" s="16"/>
      <c r="D543" s="14"/>
    </row>
    <row r="544" spans="2:4" ht="13">
      <c r="B544" s="16"/>
      <c r="C544" s="16"/>
      <c r="D544" s="14"/>
    </row>
    <row r="545" spans="2:4" ht="13">
      <c r="B545" s="16"/>
      <c r="C545" s="16"/>
      <c r="D545" s="14"/>
    </row>
    <row r="546" spans="2:4" ht="13">
      <c r="B546" s="16"/>
      <c r="C546" s="16"/>
      <c r="D546" s="14"/>
    </row>
    <row r="547" spans="2:4" ht="13">
      <c r="B547" s="16"/>
      <c r="C547" s="16"/>
      <c r="D547" s="14"/>
    </row>
    <row r="548" spans="2:4" ht="13">
      <c r="B548" s="16"/>
      <c r="C548" s="16"/>
      <c r="D548" s="14"/>
    </row>
    <row r="549" spans="2:4" ht="13">
      <c r="B549" s="16"/>
      <c r="C549" s="16"/>
      <c r="D549" s="14"/>
    </row>
    <row r="550" spans="2:4" ht="13">
      <c r="B550" s="16"/>
      <c r="C550" s="16"/>
      <c r="D550" s="14"/>
    </row>
    <row r="551" spans="2:4" ht="13">
      <c r="B551" s="16"/>
      <c r="C551" s="16"/>
      <c r="D551" s="14"/>
    </row>
    <row r="552" spans="2:4" ht="13">
      <c r="B552" s="16"/>
      <c r="C552" s="16"/>
      <c r="D552" s="14"/>
    </row>
    <row r="553" spans="2:4" ht="13">
      <c r="B553" s="16"/>
      <c r="C553" s="16"/>
      <c r="D553" s="14"/>
    </row>
    <row r="554" spans="2:4" ht="13">
      <c r="B554" s="16"/>
      <c r="C554" s="16"/>
      <c r="D554" s="14"/>
    </row>
    <row r="555" spans="2:4" ht="13">
      <c r="B555" s="16"/>
      <c r="C555" s="16"/>
      <c r="D555" s="14"/>
    </row>
    <row r="556" spans="2:4" ht="13">
      <c r="B556" s="16"/>
      <c r="C556" s="16"/>
      <c r="D556" s="14"/>
    </row>
    <row r="557" spans="2:4" ht="13">
      <c r="B557" s="16"/>
      <c r="C557" s="16"/>
      <c r="D557" s="14"/>
    </row>
    <row r="558" spans="2:4" ht="13">
      <c r="B558" s="16"/>
      <c r="C558" s="16"/>
      <c r="D558" s="14"/>
    </row>
    <row r="559" spans="2:4" ht="13">
      <c r="B559" s="16"/>
      <c r="C559" s="16"/>
      <c r="D559" s="14"/>
    </row>
    <row r="560" spans="2:4" ht="13">
      <c r="B560" s="16"/>
      <c r="C560" s="16"/>
      <c r="D560" s="14"/>
    </row>
    <row r="561" spans="2:4" ht="13">
      <c r="B561" s="16"/>
      <c r="C561" s="16"/>
      <c r="D561" s="14"/>
    </row>
    <row r="562" spans="2:4" ht="13">
      <c r="B562" s="16"/>
      <c r="C562" s="16"/>
      <c r="D562" s="14"/>
    </row>
    <row r="563" spans="2:4" ht="13">
      <c r="B563" s="16"/>
      <c r="C563" s="16"/>
      <c r="D563" s="14"/>
    </row>
    <row r="564" spans="2:4" ht="13">
      <c r="B564" s="16"/>
      <c r="C564" s="16"/>
      <c r="D564" s="14"/>
    </row>
    <row r="565" spans="2:4" ht="13">
      <c r="B565" s="16"/>
      <c r="C565" s="16"/>
      <c r="D565" s="14"/>
    </row>
    <row r="566" spans="2:4" ht="13">
      <c r="B566" s="16"/>
      <c r="C566" s="16"/>
      <c r="D566" s="14"/>
    </row>
    <row r="567" spans="2:4" ht="13">
      <c r="B567" s="16"/>
      <c r="C567" s="16"/>
      <c r="D567" s="14"/>
    </row>
    <row r="568" spans="2:4" ht="13">
      <c r="B568" s="16"/>
      <c r="C568" s="16"/>
      <c r="D568" s="14"/>
    </row>
    <row r="569" spans="2:4" ht="13">
      <c r="B569" s="16"/>
      <c r="C569" s="16"/>
      <c r="D569" s="14"/>
    </row>
    <row r="570" spans="2:4" ht="13">
      <c r="B570" s="16"/>
      <c r="C570" s="16"/>
      <c r="D570" s="14"/>
    </row>
    <row r="571" spans="2:4" ht="13">
      <c r="B571" s="16"/>
      <c r="C571" s="16"/>
      <c r="D571" s="14"/>
    </row>
    <row r="572" spans="2:4" ht="13">
      <c r="B572" s="16"/>
      <c r="C572" s="16"/>
      <c r="D572" s="14"/>
    </row>
    <row r="573" spans="2:4" ht="13">
      <c r="B573" s="16"/>
      <c r="C573" s="16"/>
      <c r="D573" s="14"/>
    </row>
    <row r="574" spans="2:4" ht="13">
      <c r="B574" s="16"/>
      <c r="C574" s="16"/>
      <c r="D574" s="14"/>
    </row>
    <row r="575" spans="2:4" ht="13">
      <c r="B575" s="16"/>
      <c r="C575" s="16"/>
      <c r="D575" s="14"/>
    </row>
    <row r="576" spans="2:4" ht="13">
      <c r="B576" s="16"/>
      <c r="C576" s="16"/>
      <c r="D576" s="14"/>
    </row>
    <row r="577" spans="2:4" ht="13">
      <c r="B577" s="16"/>
      <c r="C577" s="16"/>
      <c r="D577" s="14"/>
    </row>
    <row r="578" spans="2:4" ht="13">
      <c r="B578" s="16"/>
      <c r="C578" s="16"/>
      <c r="D578" s="14"/>
    </row>
    <row r="579" spans="2:4" ht="13">
      <c r="B579" s="16"/>
      <c r="C579" s="16"/>
      <c r="D579" s="14"/>
    </row>
    <row r="580" spans="2:4" ht="13">
      <c r="B580" s="16"/>
      <c r="C580" s="16"/>
      <c r="D580" s="14"/>
    </row>
    <row r="581" spans="2:4" ht="13">
      <c r="B581" s="16"/>
      <c r="C581" s="16"/>
      <c r="D581" s="14"/>
    </row>
    <row r="582" spans="2:4" ht="13">
      <c r="B582" s="16"/>
      <c r="C582" s="16"/>
      <c r="D582" s="14"/>
    </row>
    <row r="583" spans="2:4" ht="13">
      <c r="B583" s="16"/>
      <c r="C583" s="16"/>
      <c r="D583" s="14"/>
    </row>
    <row r="584" spans="2:4" ht="13">
      <c r="B584" s="16"/>
      <c r="C584" s="16"/>
      <c r="D584" s="14"/>
    </row>
    <row r="585" spans="2:4" ht="13">
      <c r="B585" s="16"/>
      <c r="C585" s="16"/>
      <c r="D585" s="14"/>
    </row>
    <row r="586" spans="2:4" ht="13">
      <c r="B586" s="16"/>
      <c r="C586" s="16"/>
      <c r="D586" s="14"/>
    </row>
    <row r="587" spans="2:4" ht="13">
      <c r="B587" s="16"/>
      <c r="C587" s="16"/>
      <c r="D587" s="14"/>
    </row>
    <row r="588" spans="2:4" ht="13">
      <c r="B588" s="16"/>
      <c r="C588" s="16"/>
      <c r="D588" s="14"/>
    </row>
    <row r="589" spans="2:4" ht="13">
      <c r="B589" s="16"/>
      <c r="C589" s="16"/>
      <c r="D589" s="14"/>
    </row>
    <row r="590" spans="2:4" ht="13">
      <c r="B590" s="16"/>
      <c r="C590" s="16"/>
      <c r="D590" s="14"/>
    </row>
    <row r="591" spans="2:4" ht="13">
      <c r="B591" s="16"/>
      <c r="C591" s="16"/>
      <c r="D591" s="14"/>
    </row>
    <row r="592" spans="2:4" ht="13">
      <c r="B592" s="16"/>
      <c r="C592" s="16"/>
      <c r="D592" s="14"/>
    </row>
    <row r="593" spans="2:4" ht="13">
      <c r="B593" s="16"/>
      <c r="C593" s="16"/>
      <c r="D593" s="14"/>
    </row>
    <row r="594" spans="2:4" ht="13">
      <c r="B594" s="16"/>
      <c r="C594" s="16"/>
      <c r="D594" s="14"/>
    </row>
    <row r="595" spans="2:4" ht="13">
      <c r="B595" s="16"/>
      <c r="C595" s="16"/>
      <c r="D595" s="14"/>
    </row>
    <row r="596" spans="2:4" ht="13">
      <c r="B596" s="16"/>
      <c r="C596" s="16"/>
      <c r="D596" s="14"/>
    </row>
    <row r="597" spans="2:4" ht="13">
      <c r="B597" s="16"/>
      <c r="C597" s="16"/>
      <c r="D597" s="14"/>
    </row>
    <row r="598" spans="2:4" ht="13">
      <c r="B598" s="16"/>
      <c r="C598" s="16"/>
      <c r="D598" s="14"/>
    </row>
    <row r="599" spans="2:4" ht="13">
      <c r="B599" s="16"/>
      <c r="C599" s="16"/>
      <c r="D599" s="14"/>
    </row>
    <row r="600" spans="2:4" ht="13">
      <c r="B600" s="16"/>
      <c r="C600" s="16"/>
      <c r="D600" s="14"/>
    </row>
    <row r="601" spans="2:4" ht="13">
      <c r="B601" s="16"/>
      <c r="C601" s="16"/>
      <c r="D601" s="14"/>
    </row>
    <row r="602" spans="2:4" ht="13">
      <c r="B602" s="16"/>
      <c r="C602" s="16"/>
      <c r="D602" s="14"/>
    </row>
    <row r="603" spans="2:4" ht="13">
      <c r="B603" s="16"/>
      <c r="C603" s="16"/>
      <c r="D603" s="14"/>
    </row>
    <row r="604" spans="2:4" ht="13">
      <c r="B604" s="16"/>
      <c r="C604" s="16"/>
      <c r="D604" s="14"/>
    </row>
    <row r="605" spans="2:4" ht="13">
      <c r="B605" s="16"/>
      <c r="C605" s="16"/>
      <c r="D605" s="14"/>
    </row>
    <row r="606" spans="2:4" ht="13">
      <c r="B606" s="16"/>
      <c r="C606" s="16"/>
      <c r="D606" s="14"/>
    </row>
    <row r="607" spans="2:4" ht="13">
      <c r="B607" s="16"/>
      <c r="C607" s="16"/>
      <c r="D607" s="14"/>
    </row>
    <row r="608" spans="2:4" ht="13">
      <c r="B608" s="16"/>
      <c r="C608" s="16"/>
      <c r="D608" s="14"/>
    </row>
    <row r="609" spans="2:4" ht="13">
      <c r="B609" s="16"/>
      <c r="C609" s="16"/>
      <c r="D609" s="14"/>
    </row>
    <row r="610" spans="2:4" ht="13">
      <c r="B610" s="16"/>
      <c r="C610" s="16"/>
      <c r="D610" s="14"/>
    </row>
    <row r="611" spans="2:4" ht="13">
      <c r="B611" s="16"/>
      <c r="C611" s="16"/>
      <c r="D611" s="14"/>
    </row>
    <row r="612" spans="2:4" ht="13">
      <c r="B612" s="16"/>
      <c r="C612" s="16"/>
      <c r="D612" s="14"/>
    </row>
    <row r="613" spans="2:4" ht="13">
      <c r="B613" s="16"/>
      <c r="C613" s="16"/>
      <c r="D613" s="14"/>
    </row>
    <row r="614" spans="2:4" ht="13">
      <c r="B614" s="16"/>
      <c r="C614" s="16"/>
      <c r="D614" s="14"/>
    </row>
    <row r="615" spans="2:4" ht="13">
      <c r="B615" s="16"/>
      <c r="C615" s="16"/>
      <c r="D615" s="14"/>
    </row>
    <row r="616" spans="2:4" ht="13">
      <c r="B616" s="16"/>
      <c r="C616" s="16"/>
      <c r="D616" s="14"/>
    </row>
    <row r="617" spans="2:4" ht="13">
      <c r="B617" s="16"/>
      <c r="C617" s="16"/>
      <c r="D617" s="14"/>
    </row>
    <row r="618" spans="2:4" ht="13">
      <c r="B618" s="16"/>
      <c r="C618" s="16"/>
      <c r="D618" s="14"/>
    </row>
    <row r="619" spans="2:4" ht="13">
      <c r="B619" s="16"/>
      <c r="C619" s="16"/>
      <c r="D619" s="14"/>
    </row>
    <row r="620" spans="2:4" ht="13">
      <c r="B620" s="16"/>
      <c r="C620" s="16"/>
      <c r="D620" s="14"/>
    </row>
    <row r="621" spans="2:4" ht="13">
      <c r="B621" s="16"/>
      <c r="C621" s="16"/>
      <c r="D621" s="14"/>
    </row>
    <row r="622" spans="2:4" ht="13">
      <c r="B622" s="16"/>
      <c r="C622" s="16"/>
      <c r="D622" s="14"/>
    </row>
    <row r="623" spans="2:4" ht="13">
      <c r="B623" s="16"/>
      <c r="C623" s="16"/>
      <c r="D623" s="14"/>
    </row>
    <row r="624" spans="2:4" ht="13">
      <c r="B624" s="16"/>
      <c r="C624" s="16"/>
      <c r="D624" s="14"/>
    </row>
    <row r="625" spans="2:4" ht="13">
      <c r="B625" s="16"/>
      <c r="C625" s="16"/>
      <c r="D625" s="14"/>
    </row>
    <row r="626" spans="2:4" ht="13">
      <c r="B626" s="16"/>
      <c r="C626" s="16"/>
      <c r="D626" s="14"/>
    </row>
    <row r="627" spans="2:4" ht="13">
      <c r="B627" s="16"/>
      <c r="C627" s="16"/>
      <c r="D627" s="14"/>
    </row>
    <row r="628" spans="2:4" ht="13">
      <c r="B628" s="16"/>
      <c r="C628" s="16"/>
      <c r="D628" s="14"/>
    </row>
    <row r="629" spans="2:4" ht="13">
      <c r="B629" s="16"/>
      <c r="C629" s="16"/>
      <c r="D629" s="14"/>
    </row>
    <row r="630" spans="2:4" ht="13">
      <c r="B630" s="16"/>
      <c r="C630" s="16"/>
      <c r="D630" s="14"/>
    </row>
    <row r="631" spans="2:4" ht="13">
      <c r="B631" s="16"/>
      <c r="C631" s="16"/>
      <c r="D631" s="14"/>
    </row>
    <row r="632" spans="2:4" ht="13">
      <c r="B632" s="16"/>
      <c r="C632" s="16"/>
      <c r="D632" s="14"/>
    </row>
    <row r="633" spans="2:4" ht="13">
      <c r="B633" s="16"/>
      <c r="C633" s="16"/>
      <c r="D633" s="14"/>
    </row>
    <row r="634" spans="2:4" ht="13">
      <c r="B634" s="16"/>
      <c r="C634" s="16"/>
      <c r="D634" s="14"/>
    </row>
    <row r="635" spans="2:4" ht="13">
      <c r="B635" s="16"/>
      <c r="C635" s="16"/>
      <c r="D635" s="14"/>
    </row>
    <row r="636" spans="2:4" ht="13">
      <c r="B636" s="16"/>
      <c r="C636" s="16"/>
      <c r="D636" s="14"/>
    </row>
    <row r="637" spans="2:4" ht="13">
      <c r="B637" s="16"/>
      <c r="C637" s="16"/>
      <c r="D637" s="14"/>
    </row>
    <row r="638" spans="2:4" ht="13">
      <c r="B638" s="16"/>
      <c r="C638" s="16"/>
      <c r="D638" s="14"/>
    </row>
    <row r="639" spans="2:4" ht="13">
      <c r="B639" s="16"/>
      <c r="C639" s="16"/>
      <c r="D639" s="14"/>
    </row>
    <row r="640" spans="2:4" ht="13">
      <c r="B640" s="16"/>
      <c r="C640" s="16"/>
      <c r="D640" s="14"/>
    </row>
    <row r="641" spans="2:4" ht="13">
      <c r="B641" s="16"/>
      <c r="C641" s="16"/>
      <c r="D641" s="14"/>
    </row>
    <row r="642" spans="2:4" ht="13">
      <c r="B642" s="16"/>
      <c r="C642" s="16"/>
      <c r="D642" s="14"/>
    </row>
    <row r="643" spans="2:4" ht="13">
      <c r="B643" s="16"/>
      <c r="C643" s="16"/>
      <c r="D643" s="14"/>
    </row>
    <row r="644" spans="2:4" ht="13">
      <c r="B644" s="16"/>
      <c r="C644" s="16"/>
      <c r="D644" s="14"/>
    </row>
    <row r="645" spans="2:4" ht="13">
      <c r="B645" s="16"/>
      <c r="C645" s="16"/>
      <c r="D645" s="14"/>
    </row>
    <row r="646" spans="2:4" ht="13">
      <c r="B646" s="16"/>
      <c r="C646" s="16"/>
      <c r="D646" s="14"/>
    </row>
    <row r="647" spans="2:4" ht="13">
      <c r="B647" s="16"/>
      <c r="C647" s="16"/>
      <c r="D647" s="14"/>
    </row>
    <row r="648" spans="2:4" ht="13">
      <c r="B648" s="16"/>
      <c r="C648" s="16"/>
      <c r="D648" s="14"/>
    </row>
    <row r="649" spans="2:4" ht="13">
      <c r="B649" s="16"/>
      <c r="C649" s="16"/>
      <c r="D649" s="14"/>
    </row>
    <row r="650" spans="2:4" ht="13">
      <c r="B650" s="16"/>
      <c r="C650" s="16"/>
      <c r="D650" s="14"/>
    </row>
    <row r="651" spans="2:4" ht="13">
      <c r="B651" s="16"/>
      <c r="C651" s="16"/>
      <c r="D651" s="14"/>
    </row>
    <row r="652" spans="2:4" ht="13">
      <c r="B652" s="16"/>
      <c r="C652" s="16"/>
      <c r="D652" s="14"/>
    </row>
    <row r="653" spans="2:4" ht="13">
      <c r="B653" s="16"/>
      <c r="C653" s="16"/>
      <c r="D653" s="14"/>
    </row>
    <row r="654" spans="2:4" ht="13">
      <c r="B654" s="16"/>
      <c r="C654" s="16"/>
      <c r="D654" s="14"/>
    </row>
    <row r="655" spans="2:4" ht="13">
      <c r="B655" s="16"/>
      <c r="C655" s="16"/>
      <c r="D655" s="14"/>
    </row>
    <row r="656" spans="2:4" ht="13">
      <c r="B656" s="16"/>
      <c r="C656" s="16"/>
      <c r="D656" s="14"/>
    </row>
    <row r="657" spans="2:4" ht="13">
      <c r="B657" s="16"/>
      <c r="C657" s="16"/>
      <c r="D657" s="14"/>
    </row>
    <row r="658" spans="2:4" ht="13">
      <c r="B658" s="16"/>
      <c r="C658" s="16"/>
      <c r="D658" s="14"/>
    </row>
    <row r="659" spans="2:4" ht="13">
      <c r="B659" s="16"/>
      <c r="C659" s="16"/>
      <c r="D659" s="14"/>
    </row>
    <row r="660" spans="2:4" ht="13">
      <c r="B660" s="16"/>
      <c r="C660" s="16"/>
      <c r="D660" s="14"/>
    </row>
    <row r="661" spans="2:4" ht="13">
      <c r="B661" s="16"/>
      <c r="C661" s="16"/>
      <c r="D661" s="14"/>
    </row>
    <row r="662" spans="2:4" ht="13">
      <c r="B662" s="16"/>
      <c r="C662" s="16"/>
      <c r="D662" s="14"/>
    </row>
    <row r="663" spans="2:4" ht="13">
      <c r="B663" s="16"/>
      <c r="C663" s="16"/>
      <c r="D663" s="14"/>
    </row>
    <row r="664" spans="2:4" ht="13">
      <c r="B664" s="16"/>
      <c r="C664" s="16"/>
      <c r="D664" s="14"/>
    </row>
    <row r="665" spans="2:4" ht="13">
      <c r="B665" s="16"/>
      <c r="C665" s="16"/>
      <c r="D665" s="14"/>
    </row>
    <row r="666" spans="2:4" ht="13">
      <c r="B666" s="16"/>
      <c r="C666" s="16"/>
      <c r="D666" s="14"/>
    </row>
    <row r="667" spans="2:4" ht="13">
      <c r="B667" s="16"/>
      <c r="C667" s="16"/>
      <c r="D667" s="14"/>
    </row>
    <row r="668" spans="2:4" ht="13">
      <c r="B668" s="16"/>
      <c r="C668" s="16"/>
      <c r="D668" s="14"/>
    </row>
    <row r="669" spans="2:4" ht="13">
      <c r="B669" s="16"/>
      <c r="C669" s="16"/>
      <c r="D669" s="14"/>
    </row>
    <row r="670" spans="2:4" ht="13">
      <c r="B670" s="16"/>
      <c r="C670" s="16"/>
      <c r="D670" s="14"/>
    </row>
    <row r="671" spans="2:4" ht="13">
      <c r="B671" s="16"/>
      <c r="C671" s="16"/>
      <c r="D671" s="14"/>
    </row>
    <row r="672" spans="2:4" ht="13">
      <c r="B672" s="16"/>
      <c r="C672" s="16"/>
      <c r="D672" s="14"/>
    </row>
    <row r="673" spans="2:4" ht="13">
      <c r="B673" s="16"/>
      <c r="C673" s="16"/>
      <c r="D673" s="14"/>
    </row>
    <row r="674" spans="2:4" ht="13">
      <c r="B674" s="16"/>
      <c r="C674" s="16"/>
      <c r="D674" s="14"/>
    </row>
    <row r="675" spans="2:4" ht="13">
      <c r="B675" s="16"/>
      <c r="C675" s="16"/>
      <c r="D675" s="14"/>
    </row>
    <row r="676" spans="2:4" ht="13">
      <c r="B676" s="16"/>
      <c r="C676" s="16"/>
      <c r="D676" s="14"/>
    </row>
    <row r="677" spans="2:4" ht="13">
      <c r="B677" s="16"/>
      <c r="C677" s="16"/>
      <c r="D677" s="14"/>
    </row>
    <row r="678" spans="2:4" ht="13">
      <c r="B678" s="16"/>
      <c r="C678" s="16"/>
      <c r="D678" s="14"/>
    </row>
    <row r="679" spans="2:4" ht="13">
      <c r="B679" s="16"/>
      <c r="C679" s="16"/>
      <c r="D679" s="14"/>
    </row>
    <row r="680" spans="2:4" ht="13">
      <c r="B680" s="16"/>
      <c r="C680" s="16"/>
      <c r="D680" s="14"/>
    </row>
    <row r="681" spans="2:4" ht="13">
      <c r="B681" s="16"/>
      <c r="C681" s="16"/>
      <c r="D681" s="14"/>
    </row>
    <row r="682" spans="2:4" ht="13">
      <c r="B682" s="16"/>
      <c r="C682" s="16"/>
      <c r="D682" s="14"/>
    </row>
    <row r="683" spans="2:4" ht="13">
      <c r="B683" s="16"/>
      <c r="C683" s="16"/>
      <c r="D683" s="14"/>
    </row>
    <row r="684" spans="2:4" ht="13">
      <c r="B684" s="16"/>
      <c r="C684" s="16"/>
      <c r="D684" s="14"/>
    </row>
    <row r="685" spans="2:4" ht="13">
      <c r="B685" s="16"/>
      <c r="C685" s="16"/>
      <c r="D685" s="14"/>
    </row>
    <row r="686" spans="2:4" ht="13">
      <c r="B686" s="16"/>
      <c r="C686" s="16"/>
      <c r="D686" s="14"/>
    </row>
    <row r="687" spans="2:4" ht="13">
      <c r="B687" s="16"/>
      <c r="C687" s="16"/>
      <c r="D687" s="14"/>
    </row>
    <row r="688" spans="2:4" ht="13">
      <c r="B688" s="16"/>
      <c r="C688" s="16"/>
      <c r="D688" s="14"/>
    </row>
    <row r="689" spans="2:4" ht="13">
      <c r="B689" s="16"/>
      <c r="C689" s="16"/>
      <c r="D689" s="14"/>
    </row>
    <row r="690" spans="2:4" ht="13">
      <c r="B690" s="16"/>
      <c r="C690" s="16"/>
      <c r="D690" s="14"/>
    </row>
    <row r="691" spans="2:4" ht="13">
      <c r="B691" s="16"/>
      <c r="C691" s="16"/>
      <c r="D691" s="14"/>
    </row>
    <row r="692" spans="2:4" ht="13">
      <c r="B692" s="16"/>
      <c r="C692" s="16"/>
      <c r="D692" s="14"/>
    </row>
    <row r="693" spans="2:4" ht="13">
      <c r="B693" s="16"/>
      <c r="C693" s="16"/>
      <c r="D693" s="14"/>
    </row>
    <row r="694" spans="2:4" ht="13">
      <c r="B694" s="16"/>
      <c r="C694" s="16"/>
      <c r="D694" s="14"/>
    </row>
    <row r="695" spans="2:4" ht="13">
      <c r="B695" s="16"/>
      <c r="C695" s="16"/>
      <c r="D695" s="14"/>
    </row>
    <row r="696" spans="2:4" ht="13">
      <c r="B696" s="16"/>
      <c r="C696" s="16"/>
      <c r="D696" s="14"/>
    </row>
    <row r="697" spans="2:4" ht="13">
      <c r="B697" s="16"/>
      <c r="C697" s="16"/>
      <c r="D697" s="14"/>
    </row>
    <row r="698" spans="2:4" ht="13">
      <c r="B698" s="16"/>
      <c r="C698" s="16"/>
      <c r="D698" s="14"/>
    </row>
    <row r="699" spans="2:4" ht="13">
      <c r="B699" s="16"/>
      <c r="C699" s="16"/>
      <c r="D699" s="14"/>
    </row>
    <row r="700" spans="2:4" ht="13">
      <c r="B700" s="16"/>
      <c r="C700" s="16"/>
      <c r="D700" s="14"/>
    </row>
    <row r="701" spans="2:4" ht="13">
      <c r="B701" s="16"/>
      <c r="C701" s="16"/>
      <c r="D701" s="14"/>
    </row>
    <row r="702" spans="2:4" ht="13">
      <c r="B702" s="16"/>
      <c r="C702" s="16"/>
      <c r="D702" s="14"/>
    </row>
    <row r="703" spans="2:4" ht="13">
      <c r="B703" s="16"/>
      <c r="C703" s="16"/>
      <c r="D703" s="14"/>
    </row>
    <row r="704" spans="2:4" ht="13">
      <c r="B704" s="16"/>
      <c r="C704" s="16"/>
      <c r="D704" s="14"/>
    </row>
    <row r="705" spans="2:4" ht="13">
      <c r="B705" s="16"/>
      <c r="C705" s="16"/>
      <c r="D705" s="14"/>
    </row>
    <row r="706" spans="2:4" ht="13">
      <c r="B706" s="16"/>
      <c r="C706" s="16"/>
      <c r="D706" s="14"/>
    </row>
    <row r="707" spans="2:4" ht="13">
      <c r="B707" s="16"/>
      <c r="C707" s="16"/>
      <c r="D707" s="14"/>
    </row>
    <row r="708" spans="2:4" ht="13">
      <c r="B708" s="16"/>
      <c r="C708" s="16"/>
      <c r="D708" s="14"/>
    </row>
    <row r="709" spans="2:4" ht="13">
      <c r="B709" s="16"/>
      <c r="C709" s="16"/>
      <c r="D709" s="14"/>
    </row>
    <row r="710" spans="2:4" ht="13">
      <c r="B710" s="16"/>
      <c r="C710" s="16"/>
      <c r="D710" s="14"/>
    </row>
    <row r="711" spans="2:4" ht="13">
      <c r="B711" s="16"/>
      <c r="C711" s="16"/>
      <c r="D711" s="14"/>
    </row>
    <row r="712" spans="2:4" ht="13">
      <c r="B712" s="16"/>
      <c r="C712" s="16"/>
      <c r="D712" s="14"/>
    </row>
    <row r="713" spans="2:4" ht="13">
      <c r="B713" s="16"/>
      <c r="C713" s="16"/>
      <c r="D713" s="14"/>
    </row>
    <row r="714" spans="2:4" ht="13">
      <c r="B714" s="16"/>
      <c r="C714" s="16"/>
      <c r="D714" s="14"/>
    </row>
    <row r="715" spans="2:4" ht="13">
      <c r="B715" s="16"/>
      <c r="C715" s="16"/>
      <c r="D715" s="14"/>
    </row>
    <row r="716" spans="2:4" ht="13">
      <c r="B716" s="16"/>
      <c r="C716" s="16"/>
      <c r="D716" s="14"/>
    </row>
    <row r="717" spans="2:4" ht="13">
      <c r="B717" s="16"/>
      <c r="C717" s="16"/>
      <c r="D717" s="14"/>
    </row>
    <row r="718" spans="2:4" ht="13">
      <c r="B718" s="16"/>
      <c r="C718" s="16"/>
      <c r="D718" s="14"/>
    </row>
    <row r="719" spans="2:4" ht="13">
      <c r="B719" s="16"/>
      <c r="C719" s="16"/>
      <c r="D719" s="14"/>
    </row>
    <row r="720" spans="2:4" ht="13">
      <c r="B720" s="16"/>
      <c r="C720" s="16"/>
      <c r="D720" s="14"/>
    </row>
    <row r="721" spans="2:4" ht="13">
      <c r="B721" s="16"/>
      <c r="C721" s="16"/>
      <c r="D721" s="14"/>
    </row>
    <row r="722" spans="2:4" ht="13">
      <c r="B722" s="16"/>
      <c r="C722" s="16"/>
      <c r="D722" s="14"/>
    </row>
    <row r="723" spans="2:4" ht="13">
      <c r="B723" s="16"/>
      <c r="C723" s="16"/>
      <c r="D723" s="14"/>
    </row>
    <row r="724" spans="2:4" ht="13">
      <c r="B724" s="16"/>
      <c r="C724" s="16"/>
      <c r="D724" s="14"/>
    </row>
    <row r="725" spans="2:4" ht="13">
      <c r="B725" s="16"/>
      <c r="C725" s="16"/>
      <c r="D725" s="14"/>
    </row>
    <row r="726" spans="2:4" ht="13">
      <c r="B726" s="16"/>
      <c r="C726" s="16"/>
      <c r="D726" s="14"/>
    </row>
    <row r="727" spans="2:4" ht="13">
      <c r="B727" s="16"/>
      <c r="C727" s="16"/>
      <c r="D727" s="14"/>
    </row>
    <row r="728" spans="2:4" ht="13">
      <c r="B728" s="16"/>
      <c r="C728" s="16"/>
      <c r="D728" s="14"/>
    </row>
    <row r="729" spans="2:4" ht="13">
      <c r="B729" s="16"/>
      <c r="C729" s="16"/>
      <c r="D729" s="14"/>
    </row>
    <row r="730" spans="2:4" ht="13">
      <c r="B730" s="16"/>
      <c r="C730" s="16"/>
      <c r="D730" s="14"/>
    </row>
    <row r="731" spans="2:4" ht="13">
      <c r="B731" s="16"/>
      <c r="C731" s="16"/>
      <c r="D731" s="14"/>
    </row>
    <row r="732" spans="2:4" ht="13">
      <c r="B732" s="16"/>
      <c r="C732" s="16"/>
      <c r="D732" s="14"/>
    </row>
    <row r="733" spans="2:4" ht="13">
      <c r="B733" s="16"/>
      <c r="C733" s="16"/>
      <c r="D733" s="14"/>
    </row>
    <row r="734" spans="2:4" ht="13">
      <c r="B734" s="16"/>
      <c r="C734" s="16"/>
      <c r="D734" s="14"/>
    </row>
    <row r="735" spans="2:4" ht="13">
      <c r="B735" s="16"/>
      <c r="C735" s="16"/>
      <c r="D735" s="14"/>
    </row>
    <row r="736" spans="2:4" ht="13">
      <c r="B736" s="16"/>
      <c r="C736" s="16"/>
      <c r="D736" s="14"/>
    </row>
    <row r="737" spans="2:4" ht="13">
      <c r="B737" s="16"/>
      <c r="C737" s="16"/>
      <c r="D737" s="14"/>
    </row>
    <row r="738" spans="2:4" ht="13">
      <c r="B738" s="16"/>
      <c r="C738" s="16"/>
      <c r="D738" s="14"/>
    </row>
    <row r="739" spans="2:4" ht="13">
      <c r="B739" s="16"/>
      <c r="C739" s="16"/>
      <c r="D739" s="14"/>
    </row>
    <row r="740" spans="2:4" ht="13">
      <c r="B740" s="16"/>
      <c r="C740" s="16"/>
      <c r="D740" s="14"/>
    </row>
    <row r="741" spans="2:4" ht="13">
      <c r="B741" s="16"/>
      <c r="C741" s="16"/>
      <c r="D741" s="14"/>
    </row>
    <row r="742" spans="2:4" ht="13">
      <c r="B742" s="16"/>
      <c r="C742" s="16"/>
      <c r="D742" s="14"/>
    </row>
    <row r="743" spans="2:4" ht="13">
      <c r="B743" s="16"/>
      <c r="C743" s="16"/>
      <c r="D743" s="14"/>
    </row>
    <row r="744" spans="2:4" ht="13">
      <c r="B744" s="16"/>
      <c r="C744" s="16"/>
      <c r="D744" s="14"/>
    </row>
    <row r="745" spans="2:4" ht="13">
      <c r="B745" s="16"/>
      <c r="C745" s="16"/>
      <c r="D745" s="14"/>
    </row>
    <row r="746" spans="2:4" ht="13">
      <c r="B746" s="16"/>
      <c r="C746" s="16"/>
      <c r="D746" s="14"/>
    </row>
    <row r="747" spans="2:4" ht="13">
      <c r="B747" s="16"/>
      <c r="C747" s="16"/>
      <c r="D747" s="14"/>
    </row>
    <row r="748" spans="2:4" ht="13">
      <c r="B748" s="16"/>
      <c r="C748" s="16"/>
      <c r="D748" s="14"/>
    </row>
    <row r="749" spans="2:4" ht="13">
      <c r="B749" s="16"/>
      <c r="C749" s="16"/>
      <c r="D749" s="14"/>
    </row>
    <row r="750" spans="2:4" ht="13">
      <c r="B750" s="16"/>
      <c r="C750" s="16"/>
      <c r="D750" s="14"/>
    </row>
    <row r="751" spans="2:4" ht="13">
      <c r="B751" s="16"/>
      <c r="C751" s="16"/>
      <c r="D751" s="14"/>
    </row>
    <row r="752" spans="2:4" ht="13">
      <c r="B752" s="16"/>
      <c r="C752" s="16"/>
      <c r="D752" s="14"/>
    </row>
    <row r="753" spans="2:4" ht="13">
      <c r="B753" s="16"/>
      <c r="C753" s="16"/>
      <c r="D753" s="14"/>
    </row>
    <row r="754" spans="2:4" ht="13">
      <c r="B754" s="16"/>
      <c r="C754" s="16"/>
      <c r="D754" s="14"/>
    </row>
    <row r="755" spans="2:4" ht="13">
      <c r="B755" s="16"/>
      <c r="C755" s="16"/>
      <c r="D755" s="14"/>
    </row>
    <row r="756" spans="2:4" ht="13">
      <c r="B756" s="16"/>
      <c r="C756" s="16"/>
      <c r="D756" s="14"/>
    </row>
    <row r="757" spans="2:4" ht="13">
      <c r="B757" s="16"/>
      <c r="C757" s="16"/>
      <c r="D757" s="14"/>
    </row>
    <row r="758" spans="2:4" ht="13">
      <c r="B758" s="16"/>
      <c r="C758" s="16"/>
      <c r="D758" s="14"/>
    </row>
    <row r="759" spans="2:4" ht="13">
      <c r="B759" s="16"/>
      <c r="C759" s="16"/>
      <c r="D759" s="14"/>
    </row>
    <row r="760" spans="2:4" ht="13">
      <c r="B760" s="16"/>
      <c r="C760" s="16"/>
      <c r="D760" s="14"/>
    </row>
    <row r="761" spans="2:4" ht="13">
      <c r="B761" s="16"/>
      <c r="C761" s="16"/>
      <c r="D761" s="14"/>
    </row>
    <row r="762" spans="2:4" ht="13">
      <c r="B762" s="16"/>
      <c r="C762" s="16"/>
      <c r="D762" s="14"/>
    </row>
    <row r="763" spans="2:4" ht="13">
      <c r="B763" s="16"/>
      <c r="C763" s="16"/>
      <c r="D763" s="14"/>
    </row>
    <row r="764" spans="2:4" ht="13">
      <c r="B764" s="16"/>
      <c r="C764" s="16"/>
      <c r="D764" s="14"/>
    </row>
    <row r="765" spans="2:4" ht="13">
      <c r="B765" s="16"/>
      <c r="C765" s="16"/>
      <c r="D765" s="14"/>
    </row>
    <row r="766" spans="2:4" ht="13">
      <c r="B766" s="16"/>
      <c r="C766" s="16"/>
      <c r="D766" s="14"/>
    </row>
    <row r="767" spans="2:4" ht="13">
      <c r="B767" s="16"/>
      <c r="C767" s="16"/>
      <c r="D767" s="14"/>
    </row>
    <row r="768" spans="2:4" ht="13">
      <c r="B768" s="16"/>
      <c r="C768" s="16"/>
      <c r="D768" s="14"/>
    </row>
    <row r="769" spans="2:4" ht="13">
      <c r="B769" s="16"/>
      <c r="C769" s="16"/>
      <c r="D769" s="14"/>
    </row>
    <row r="770" spans="2:4" ht="13">
      <c r="B770" s="16"/>
      <c r="C770" s="16"/>
      <c r="D770" s="14"/>
    </row>
    <row r="771" spans="2:4" ht="13">
      <c r="B771" s="16"/>
      <c r="C771" s="16"/>
      <c r="D771" s="14"/>
    </row>
    <row r="772" spans="2:4" ht="13">
      <c r="B772" s="16"/>
      <c r="C772" s="16"/>
      <c r="D772" s="14"/>
    </row>
    <row r="773" spans="2:4" ht="13">
      <c r="B773" s="16"/>
      <c r="C773" s="16"/>
      <c r="D773" s="14"/>
    </row>
    <row r="774" spans="2:4" ht="13">
      <c r="B774" s="16"/>
      <c r="C774" s="16"/>
      <c r="D774" s="14"/>
    </row>
    <row r="775" spans="2:4" ht="13">
      <c r="B775" s="16"/>
      <c r="C775" s="16"/>
      <c r="D775" s="14"/>
    </row>
    <row r="776" spans="2:4" ht="13">
      <c r="B776" s="16"/>
      <c r="C776" s="16"/>
      <c r="D776" s="14"/>
    </row>
    <row r="777" spans="2:4" ht="13">
      <c r="B777" s="16"/>
      <c r="C777" s="16"/>
      <c r="D777" s="14"/>
    </row>
    <row r="778" spans="2:4" ht="13">
      <c r="B778" s="16"/>
      <c r="C778" s="16"/>
      <c r="D778" s="14"/>
    </row>
    <row r="779" spans="2:4" ht="13">
      <c r="B779" s="16"/>
      <c r="C779" s="16"/>
      <c r="D779" s="14"/>
    </row>
    <row r="780" spans="2:4" ht="13">
      <c r="B780" s="16"/>
      <c r="C780" s="16"/>
      <c r="D780" s="14"/>
    </row>
    <row r="781" spans="2:4" ht="13">
      <c r="B781" s="16"/>
      <c r="C781" s="16"/>
      <c r="D781" s="14"/>
    </row>
    <row r="782" spans="2:4" ht="13">
      <c r="B782" s="16"/>
      <c r="C782" s="16"/>
      <c r="D782" s="14"/>
    </row>
    <row r="783" spans="2:4" ht="13">
      <c r="B783" s="16"/>
      <c r="C783" s="16"/>
      <c r="D783" s="14"/>
    </row>
    <row r="784" spans="2:4" ht="13">
      <c r="B784" s="16"/>
      <c r="C784" s="16"/>
      <c r="D784" s="14"/>
    </row>
    <row r="785" spans="2:4" ht="13">
      <c r="B785" s="16"/>
      <c r="C785" s="16"/>
      <c r="D785" s="14"/>
    </row>
    <row r="786" spans="2:4" ht="13">
      <c r="B786" s="16"/>
      <c r="C786" s="16"/>
      <c r="D786" s="14"/>
    </row>
    <row r="787" spans="2:4" ht="13">
      <c r="B787" s="16"/>
      <c r="C787" s="16"/>
      <c r="D787" s="14"/>
    </row>
    <row r="788" spans="2:4" ht="13">
      <c r="B788" s="16"/>
      <c r="C788" s="16"/>
      <c r="D788" s="14"/>
    </row>
    <row r="789" spans="2:4" ht="13">
      <c r="B789" s="16"/>
      <c r="C789" s="16"/>
      <c r="D789" s="14"/>
    </row>
    <row r="790" spans="2:4" ht="13">
      <c r="B790" s="16"/>
      <c r="C790" s="16"/>
      <c r="D790" s="14"/>
    </row>
    <row r="791" spans="2:4" ht="13">
      <c r="B791" s="16"/>
      <c r="C791" s="16"/>
      <c r="D791" s="14"/>
    </row>
    <row r="792" spans="2:4" ht="13">
      <c r="B792" s="16"/>
      <c r="C792" s="16"/>
      <c r="D792" s="14"/>
    </row>
    <row r="793" spans="2:4" ht="13">
      <c r="B793" s="16"/>
      <c r="C793" s="16"/>
      <c r="D793" s="14"/>
    </row>
    <row r="794" spans="2:4" ht="13">
      <c r="B794" s="16"/>
      <c r="C794" s="16"/>
      <c r="D794" s="14"/>
    </row>
    <row r="795" spans="2:4" ht="13">
      <c r="B795" s="16"/>
      <c r="C795" s="16"/>
      <c r="D795" s="14"/>
    </row>
    <row r="796" spans="2:4" ht="13">
      <c r="B796" s="16"/>
      <c r="C796" s="16"/>
      <c r="D796" s="14"/>
    </row>
    <row r="797" spans="2:4" ht="13">
      <c r="B797" s="16"/>
      <c r="C797" s="16"/>
      <c r="D797" s="14"/>
    </row>
    <row r="798" spans="2:4" ht="13">
      <c r="B798" s="16"/>
      <c r="C798" s="16"/>
      <c r="D798" s="14"/>
    </row>
    <row r="799" spans="2:4" ht="13">
      <c r="B799" s="16"/>
      <c r="C799" s="16"/>
      <c r="D799" s="14"/>
    </row>
    <row r="800" spans="2:4" ht="13">
      <c r="B800" s="16"/>
      <c r="C800" s="16"/>
      <c r="D800" s="14"/>
    </row>
    <row r="801" spans="2:4" ht="13">
      <c r="B801" s="16"/>
      <c r="C801" s="16"/>
      <c r="D801" s="14"/>
    </row>
    <row r="802" spans="2:4" ht="13">
      <c r="B802" s="16"/>
      <c r="C802" s="16"/>
      <c r="D802" s="14"/>
    </row>
    <row r="803" spans="2:4" ht="13">
      <c r="B803" s="16"/>
      <c r="C803" s="16"/>
      <c r="D803" s="14"/>
    </row>
    <row r="804" spans="2:4" ht="13">
      <c r="B804" s="16"/>
      <c r="C804" s="16"/>
      <c r="D804" s="14"/>
    </row>
    <row r="805" spans="2:4" ht="13">
      <c r="B805" s="16"/>
      <c r="C805" s="16"/>
      <c r="D805" s="14"/>
    </row>
    <row r="806" spans="2:4" ht="13">
      <c r="B806" s="16"/>
      <c r="C806" s="16"/>
      <c r="D806" s="14"/>
    </row>
    <row r="807" spans="2:4" ht="13">
      <c r="B807" s="16"/>
      <c r="C807" s="16"/>
      <c r="D807" s="14"/>
    </row>
    <row r="808" spans="2:4" ht="13">
      <c r="B808" s="16"/>
      <c r="C808" s="16"/>
      <c r="D808" s="14"/>
    </row>
    <row r="809" spans="2:4" ht="13">
      <c r="B809" s="16"/>
      <c r="C809" s="16"/>
      <c r="D809" s="14"/>
    </row>
    <row r="810" spans="2:4" ht="13">
      <c r="B810" s="16"/>
      <c r="C810" s="16"/>
      <c r="D810" s="14"/>
    </row>
    <row r="811" spans="2:4" ht="13">
      <c r="B811" s="16"/>
      <c r="C811" s="16"/>
      <c r="D811" s="14"/>
    </row>
    <row r="812" spans="2:4" ht="13">
      <c r="B812" s="16"/>
      <c r="C812" s="16"/>
      <c r="D812" s="14"/>
    </row>
    <row r="813" spans="2:4" ht="13">
      <c r="B813" s="16"/>
      <c r="C813" s="16"/>
      <c r="D813" s="14"/>
    </row>
    <row r="814" spans="2:4" ht="13">
      <c r="B814" s="16"/>
      <c r="C814" s="16"/>
      <c r="D814" s="14"/>
    </row>
    <row r="815" spans="2:4" ht="13">
      <c r="B815" s="16"/>
      <c r="C815" s="16"/>
      <c r="D815" s="14"/>
    </row>
    <row r="816" spans="2:4" ht="13">
      <c r="B816" s="16"/>
      <c r="C816" s="16"/>
      <c r="D816" s="14"/>
    </row>
    <row r="817" spans="2:4" ht="13">
      <c r="B817" s="16"/>
      <c r="C817" s="16"/>
      <c r="D817" s="14"/>
    </row>
    <row r="818" spans="2:4" ht="13">
      <c r="B818" s="16"/>
      <c r="C818" s="16"/>
      <c r="D818" s="14"/>
    </row>
    <row r="819" spans="2:4" ht="13">
      <c r="B819" s="16"/>
      <c r="C819" s="16"/>
      <c r="D819" s="14"/>
    </row>
    <row r="820" spans="2:4" ht="13">
      <c r="B820" s="16"/>
      <c r="C820" s="16"/>
      <c r="D820" s="14"/>
    </row>
    <row r="821" spans="2:4" ht="13">
      <c r="B821" s="16"/>
      <c r="C821" s="16"/>
      <c r="D821" s="14"/>
    </row>
    <row r="822" spans="2:4" ht="13">
      <c r="B822" s="16"/>
      <c r="C822" s="16"/>
      <c r="D822" s="14"/>
    </row>
    <row r="823" spans="2:4" ht="13">
      <c r="B823" s="16"/>
      <c r="C823" s="16"/>
      <c r="D823" s="14"/>
    </row>
    <row r="824" spans="2:4" ht="13">
      <c r="B824" s="16"/>
      <c r="C824" s="16"/>
      <c r="D824" s="14"/>
    </row>
    <row r="825" spans="2:4" ht="13">
      <c r="B825" s="16"/>
      <c r="C825" s="16"/>
      <c r="D825" s="14"/>
    </row>
    <row r="826" spans="2:4" ht="13">
      <c r="B826" s="16"/>
      <c r="C826" s="16"/>
      <c r="D826" s="14"/>
    </row>
    <row r="827" spans="2:4" ht="13">
      <c r="B827" s="16"/>
      <c r="C827" s="16"/>
      <c r="D827" s="14"/>
    </row>
    <row r="828" spans="2:4" ht="13">
      <c r="B828" s="16"/>
      <c r="C828" s="16"/>
      <c r="D828" s="14"/>
    </row>
    <row r="829" spans="2:4" ht="13">
      <c r="B829" s="16"/>
      <c r="C829" s="16"/>
      <c r="D829" s="14"/>
    </row>
    <row r="830" spans="2:4" ht="13">
      <c r="B830" s="16"/>
      <c r="C830" s="16"/>
      <c r="D830" s="14"/>
    </row>
    <row r="831" spans="2:4" ht="13">
      <c r="B831" s="16"/>
      <c r="C831" s="16"/>
      <c r="D831" s="14"/>
    </row>
    <row r="832" spans="2:4" ht="13">
      <c r="B832" s="16"/>
      <c r="C832" s="16"/>
      <c r="D832" s="14"/>
    </row>
    <row r="833" spans="2:4" ht="13">
      <c r="B833" s="16"/>
      <c r="C833" s="16"/>
      <c r="D833" s="14"/>
    </row>
    <row r="834" spans="2:4" ht="13">
      <c r="B834" s="16"/>
      <c r="C834" s="16"/>
      <c r="D834" s="14"/>
    </row>
    <row r="835" spans="2:4" ht="13">
      <c r="B835" s="16"/>
      <c r="C835" s="16"/>
      <c r="D835" s="14"/>
    </row>
    <row r="836" spans="2:4" ht="13">
      <c r="B836" s="16"/>
      <c r="C836" s="16"/>
      <c r="D836" s="14"/>
    </row>
    <row r="837" spans="2:4" ht="13">
      <c r="B837" s="16"/>
      <c r="C837" s="16"/>
      <c r="D837" s="14"/>
    </row>
    <row r="838" spans="2:4" ht="13">
      <c r="B838" s="16"/>
      <c r="C838" s="16"/>
      <c r="D838" s="14"/>
    </row>
    <row r="839" spans="2:4" ht="13">
      <c r="B839" s="16"/>
      <c r="C839" s="16"/>
      <c r="D839" s="14"/>
    </row>
    <row r="840" spans="2:4" ht="13">
      <c r="B840" s="16"/>
      <c r="C840" s="16"/>
      <c r="D840" s="14"/>
    </row>
    <row r="841" spans="2:4" ht="13">
      <c r="B841" s="16"/>
      <c r="C841" s="16"/>
      <c r="D841" s="14"/>
    </row>
    <row r="842" spans="2:4" ht="13">
      <c r="B842" s="16"/>
      <c r="C842" s="16"/>
      <c r="D842" s="14"/>
    </row>
    <row r="843" spans="2:4" ht="13">
      <c r="B843" s="16"/>
      <c r="C843" s="16"/>
      <c r="D843" s="14"/>
    </row>
    <row r="844" spans="2:4" ht="13">
      <c r="B844" s="16"/>
      <c r="C844" s="16"/>
      <c r="D844" s="14"/>
    </row>
    <row r="845" spans="2:4" ht="13">
      <c r="B845" s="16"/>
      <c r="C845" s="16"/>
      <c r="D845" s="14"/>
    </row>
    <row r="846" spans="2:4" ht="13">
      <c r="B846" s="16"/>
      <c r="C846" s="16"/>
      <c r="D846" s="14"/>
    </row>
    <row r="847" spans="2:4" ht="13">
      <c r="B847" s="16"/>
      <c r="C847" s="16"/>
      <c r="D847" s="14"/>
    </row>
    <row r="848" spans="2:4" ht="13">
      <c r="B848" s="16"/>
      <c r="C848" s="16"/>
      <c r="D848" s="14"/>
    </row>
    <row r="849" spans="2:4" ht="13">
      <c r="B849" s="16"/>
      <c r="C849" s="16"/>
      <c r="D849" s="14"/>
    </row>
    <row r="850" spans="2:4" ht="13">
      <c r="B850" s="16"/>
      <c r="C850" s="16"/>
      <c r="D850" s="14"/>
    </row>
    <row r="851" spans="2:4" ht="13">
      <c r="B851" s="16"/>
      <c r="C851" s="16"/>
      <c r="D851" s="14"/>
    </row>
    <row r="852" spans="2:4" ht="13">
      <c r="B852" s="16"/>
      <c r="C852" s="16"/>
      <c r="D852" s="14"/>
    </row>
    <row r="853" spans="2:4" ht="13">
      <c r="B853" s="16"/>
      <c r="C853" s="16"/>
      <c r="D853" s="14"/>
    </row>
    <row r="854" spans="2:4" ht="13">
      <c r="B854" s="16"/>
      <c r="C854" s="16"/>
      <c r="D854" s="14"/>
    </row>
    <row r="855" spans="2:4" ht="13">
      <c r="B855" s="16"/>
      <c r="C855" s="16"/>
      <c r="D855" s="14"/>
    </row>
    <row r="856" spans="2:4" ht="13">
      <c r="B856" s="16"/>
      <c r="C856" s="16"/>
      <c r="D856" s="14"/>
    </row>
    <row r="857" spans="2:4" ht="13">
      <c r="B857" s="16"/>
      <c r="C857" s="16"/>
      <c r="D857" s="14"/>
    </row>
    <row r="858" spans="2:4" ht="13">
      <c r="B858" s="16"/>
      <c r="C858" s="16"/>
      <c r="D858" s="14"/>
    </row>
    <row r="859" spans="2:4" ht="13">
      <c r="B859" s="16"/>
      <c r="C859" s="16"/>
      <c r="D859" s="14"/>
    </row>
    <row r="860" spans="2:4" ht="13">
      <c r="B860" s="16"/>
      <c r="C860" s="16"/>
      <c r="D860" s="14"/>
    </row>
    <row r="861" spans="2:4" ht="13">
      <c r="B861" s="16"/>
      <c r="C861" s="16"/>
      <c r="D861" s="14"/>
    </row>
    <row r="862" spans="2:4" ht="13">
      <c r="B862" s="16"/>
      <c r="C862" s="16"/>
      <c r="D862" s="14"/>
    </row>
    <row r="863" spans="2:4" ht="13">
      <c r="B863" s="16"/>
      <c r="C863" s="16"/>
      <c r="D863" s="14"/>
    </row>
    <row r="864" spans="2:4" ht="13">
      <c r="B864" s="16"/>
      <c r="C864" s="16"/>
      <c r="D864" s="14"/>
    </row>
    <row r="865" spans="2:4" ht="13">
      <c r="B865" s="16"/>
      <c r="C865" s="16"/>
      <c r="D865" s="14"/>
    </row>
    <row r="866" spans="2:4" ht="13">
      <c r="B866" s="16"/>
      <c r="C866" s="16"/>
      <c r="D866" s="14"/>
    </row>
    <row r="867" spans="2:4" ht="13">
      <c r="B867" s="16"/>
      <c r="C867" s="16"/>
      <c r="D867" s="14"/>
    </row>
    <row r="868" spans="2:4" ht="13">
      <c r="B868" s="16"/>
      <c r="C868" s="16"/>
      <c r="D868" s="14"/>
    </row>
    <row r="869" spans="2:4" ht="13">
      <c r="B869" s="16"/>
      <c r="C869" s="16"/>
      <c r="D869" s="14"/>
    </row>
    <row r="870" spans="2:4" ht="13">
      <c r="B870" s="16"/>
      <c r="C870" s="16"/>
      <c r="D870" s="14"/>
    </row>
    <row r="871" spans="2:4" ht="13">
      <c r="B871" s="16"/>
      <c r="C871" s="16"/>
      <c r="D871" s="14"/>
    </row>
    <row r="872" spans="2:4" ht="13">
      <c r="B872" s="16"/>
      <c r="C872" s="16"/>
      <c r="D872" s="14"/>
    </row>
    <row r="873" spans="2:4" ht="13">
      <c r="B873" s="16"/>
      <c r="C873" s="16"/>
      <c r="D873" s="14"/>
    </row>
    <row r="874" spans="2:4" ht="13">
      <c r="B874" s="16"/>
      <c r="C874" s="16"/>
      <c r="D874" s="14"/>
    </row>
    <row r="875" spans="2:4" ht="13">
      <c r="B875" s="16"/>
      <c r="C875" s="16"/>
      <c r="D875" s="14"/>
    </row>
    <row r="876" spans="2:4" ht="13">
      <c r="B876" s="16"/>
      <c r="C876" s="16"/>
      <c r="D876" s="14"/>
    </row>
    <row r="877" spans="2:4" ht="13">
      <c r="B877" s="16"/>
      <c r="C877" s="16"/>
      <c r="D877" s="14"/>
    </row>
    <row r="878" spans="2:4" ht="13">
      <c r="B878" s="16"/>
      <c r="C878" s="16"/>
      <c r="D878" s="14"/>
    </row>
    <row r="879" spans="2:4" ht="13">
      <c r="B879" s="16"/>
      <c r="C879" s="16"/>
      <c r="D879" s="14"/>
    </row>
    <row r="880" spans="2:4" ht="13">
      <c r="B880" s="16"/>
      <c r="C880" s="16"/>
      <c r="D880" s="14"/>
    </row>
    <row r="881" spans="2:4" ht="13">
      <c r="B881" s="16"/>
      <c r="C881" s="16"/>
      <c r="D881" s="14"/>
    </row>
    <row r="882" spans="2:4" ht="13">
      <c r="B882" s="16"/>
      <c r="C882" s="16"/>
      <c r="D882" s="14"/>
    </row>
    <row r="883" spans="2:4" ht="13">
      <c r="B883" s="16"/>
      <c r="C883" s="16"/>
      <c r="D883" s="14"/>
    </row>
    <row r="884" spans="2:4" ht="13">
      <c r="B884" s="16"/>
      <c r="C884" s="16"/>
      <c r="D884" s="14"/>
    </row>
    <row r="885" spans="2:4" ht="13">
      <c r="B885" s="16"/>
      <c r="C885" s="16"/>
      <c r="D885" s="14"/>
    </row>
    <row r="886" spans="2:4" ht="13">
      <c r="B886" s="16"/>
      <c r="C886" s="16"/>
      <c r="D886" s="14"/>
    </row>
    <row r="887" spans="2:4" ht="13">
      <c r="B887" s="16"/>
      <c r="C887" s="16"/>
      <c r="D887" s="14"/>
    </row>
    <row r="888" spans="2:4" ht="13">
      <c r="B888" s="16"/>
      <c r="C888" s="16"/>
      <c r="D888" s="14"/>
    </row>
    <row r="889" spans="2:4" ht="13">
      <c r="B889" s="16"/>
      <c r="C889" s="16"/>
      <c r="D889" s="14"/>
    </row>
    <row r="890" spans="2:4" ht="13">
      <c r="B890" s="16"/>
      <c r="C890" s="16"/>
      <c r="D890" s="14"/>
    </row>
    <row r="891" spans="2:4" ht="13">
      <c r="B891" s="16"/>
      <c r="C891" s="16"/>
      <c r="D891" s="14"/>
    </row>
    <row r="892" spans="2:4" ht="13">
      <c r="B892" s="16"/>
      <c r="C892" s="16"/>
      <c r="D892" s="14"/>
    </row>
    <row r="893" spans="2:4" ht="13">
      <c r="B893" s="16"/>
      <c r="C893" s="16"/>
      <c r="D893" s="14"/>
    </row>
    <row r="894" spans="2:4" ht="13">
      <c r="B894" s="16"/>
      <c r="C894" s="16"/>
      <c r="D894" s="14"/>
    </row>
    <row r="895" spans="2:4" ht="13">
      <c r="B895" s="16"/>
      <c r="C895" s="16"/>
      <c r="D895" s="14"/>
    </row>
    <row r="896" spans="2:4" ht="13">
      <c r="B896" s="16"/>
      <c r="C896" s="16"/>
      <c r="D896" s="14"/>
    </row>
    <row r="897" spans="2:4" ht="13">
      <c r="B897" s="16"/>
      <c r="C897" s="16"/>
      <c r="D897" s="14"/>
    </row>
    <row r="898" spans="2:4" ht="13">
      <c r="B898" s="16"/>
      <c r="C898" s="16"/>
      <c r="D898" s="14"/>
    </row>
    <row r="899" spans="2:4" ht="13">
      <c r="B899" s="16"/>
      <c r="C899" s="16"/>
      <c r="D899" s="14"/>
    </row>
    <row r="900" spans="2:4" ht="13">
      <c r="B900" s="16"/>
      <c r="C900" s="16"/>
      <c r="D900" s="14"/>
    </row>
    <row r="901" spans="2:4" ht="13">
      <c r="B901" s="16"/>
      <c r="C901" s="16"/>
      <c r="D901" s="14"/>
    </row>
    <row r="902" spans="2:4" ht="13">
      <c r="B902" s="16"/>
      <c r="C902" s="16"/>
      <c r="D902" s="14"/>
    </row>
    <row r="903" spans="2:4" ht="13">
      <c r="B903" s="16"/>
      <c r="C903" s="16"/>
      <c r="D903" s="14"/>
    </row>
    <row r="904" spans="2:4" ht="13">
      <c r="B904" s="16"/>
      <c r="C904" s="16"/>
      <c r="D904" s="14"/>
    </row>
    <row r="905" spans="2:4" ht="13">
      <c r="B905" s="16"/>
      <c r="C905" s="16"/>
      <c r="D905" s="14"/>
    </row>
    <row r="906" spans="2:4" ht="13">
      <c r="B906" s="16"/>
      <c r="C906" s="16"/>
      <c r="D906" s="14"/>
    </row>
    <row r="907" spans="2:4" ht="13">
      <c r="B907" s="16"/>
      <c r="C907" s="16"/>
      <c r="D907" s="14"/>
    </row>
    <row r="908" spans="2:4" ht="13">
      <c r="B908" s="16"/>
      <c r="C908" s="16"/>
      <c r="D908" s="14"/>
    </row>
    <row r="909" spans="2:4" ht="13">
      <c r="B909" s="16"/>
      <c r="C909" s="16"/>
      <c r="D909" s="14"/>
    </row>
    <row r="910" spans="2:4" ht="13">
      <c r="B910" s="16"/>
      <c r="C910" s="16"/>
      <c r="D910" s="14"/>
    </row>
    <row r="911" spans="2:4" ht="13">
      <c r="B911" s="16"/>
      <c r="C911" s="16"/>
      <c r="D911" s="14"/>
    </row>
    <row r="912" spans="2:4" ht="13">
      <c r="B912" s="16"/>
      <c r="C912" s="16"/>
      <c r="D912" s="14"/>
    </row>
    <row r="913" spans="2:4" ht="13">
      <c r="B913" s="16"/>
      <c r="C913" s="16"/>
      <c r="D913" s="14"/>
    </row>
    <row r="914" spans="2:4" ht="13">
      <c r="B914" s="16"/>
      <c r="C914" s="16"/>
      <c r="D914" s="14"/>
    </row>
    <row r="915" spans="2:4" ht="13">
      <c r="B915" s="16"/>
      <c r="C915" s="16"/>
      <c r="D915" s="14"/>
    </row>
    <row r="916" spans="2:4" ht="13">
      <c r="B916" s="16"/>
      <c r="C916" s="16"/>
      <c r="D916" s="14"/>
    </row>
    <row r="917" spans="2:4" ht="13">
      <c r="B917" s="16"/>
      <c r="C917" s="16"/>
      <c r="D917" s="14"/>
    </row>
    <row r="918" spans="2:4" ht="13">
      <c r="B918" s="16"/>
      <c r="C918" s="16"/>
      <c r="D918" s="14"/>
    </row>
    <row r="919" spans="2:4" ht="13">
      <c r="B919" s="16"/>
      <c r="C919" s="16"/>
      <c r="D919" s="14"/>
    </row>
    <row r="920" spans="2:4" ht="13">
      <c r="B920" s="16"/>
      <c r="C920" s="16"/>
      <c r="D920" s="14"/>
    </row>
    <row r="921" spans="2:4" ht="13">
      <c r="B921" s="16"/>
      <c r="C921" s="16"/>
      <c r="D921" s="14"/>
    </row>
    <row r="922" spans="2:4" ht="13">
      <c r="B922" s="16"/>
      <c r="C922" s="16"/>
      <c r="D922" s="14"/>
    </row>
    <row r="923" spans="2:4" ht="13">
      <c r="B923" s="16"/>
      <c r="C923" s="16"/>
      <c r="D923" s="14"/>
    </row>
    <row r="924" spans="2:4" ht="13">
      <c r="B924" s="16"/>
      <c r="C924" s="16"/>
      <c r="D924" s="14"/>
    </row>
    <row r="925" spans="2:4" ht="13">
      <c r="B925" s="16"/>
      <c r="C925" s="16"/>
      <c r="D925" s="14"/>
    </row>
    <row r="926" spans="2:4" ht="13">
      <c r="B926" s="16"/>
      <c r="C926" s="16"/>
      <c r="D926" s="14"/>
    </row>
    <row r="927" spans="2:4" ht="13">
      <c r="B927" s="16"/>
      <c r="C927" s="16"/>
      <c r="D927" s="14"/>
    </row>
    <row r="928" spans="2:4" ht="13">
      <c r="B928" s="16"/>
      <c r="C928" s="16"/>
      <c r="D928" s="14"/>
    </row>
    <row r="929" spans="2:4" ht="13">
      <c r="B929" s="16"/>
      <c r="C929" s="16"/>
      <c r="D929" s="14"/>
    </row>
    <row r="930" spans="2:4" ht="13">
      <c r="B930" s="16"/>
      <c r="C930" s="16"/>
      <c r="D930" s="14"/>
    </row>
    <row r="931" spans="2:4" ht="13">
      <c r="B931" s="16"/>
      <c r="C931" s="16"/>
      <c r="D931" s="14"/>
    </row>
    <row r="932" spans="2:4" ht="13">
      <c r="B932" s="16"/>
      <c r="C932" s="16"/>
      <c r="D932" s="14"/>
    </row>
    <row r="933" spans="2:4" ht="13">
      <c r="B933" s="16"/>
      <c r="C933" s="16"/>
      <c r="D933" s="14"/>
    </row>
    <row r="934" spans="2:4" ht="13">
      <c r="B934" s="16"/>
      <c r="C934" s="16"/>
      <c r="D934" s="14"/>
    </row>
    <row r="935" spans="2:4" ht="13">
      <c r="B935" s="16"/>
      <c r="C935" s="16"/>
      <c r="D935" s="14"/>
    </row>
    <row r="936" spans="2:4" ht="13">
      <c r="B936" s="16"/>
      <c r="C936" s="16"/>
      <c r="D936" s="14"/>
    </row>
    <row r="937" spans="2:4" ht="13">
      <c r="B937" s="16"/>
      <c r="C937" s="16"/>
      <c r="D937" s="14"/>
    </row>
    <row r="938" spans="2:4" ht="13">
      <c r="B938" s="16"/>
      <c r="C938" s="16"/>
      <c r="D938" s="14"/>
    </row>
    <row r="939" spans="2:4" ht="13">
      <c r="B939" s="16"/>
      <c r="C939" s="16"/>
      <c r="D939" s="14"/>
    </row>
    <row r="940" spans="2:4" ht="13">
      <c r="B940" s="16"/>
      <c r="C940" s="16"/>
      <c r="D940" s="14"/>
    </row>
    <row r="941" spans="2:4" ht="13">
      <c r="B941" s="16"/>
      <c r="C941" s="16"/>
      <c r="D941" s="14"/>
    </row>
    <row r="942" spans="2:4" ht="13">
      <c r="B942" s="16"/>
      <c r="C942" s="16"/>
      <c r="D942" s="14"/>
    </row>
    <row r="943" spans="2:4" ht="13">
      <c r="B943" s="16"/>
      <c r="C943" s="16"/>
      <c r="D943" s="14"/>
    </row>
    <row r="944" spans="2:4" ht="13">
      <c r="B944" s="16"/>
      <c r="C944" s="16"/>
      <c r="D944" s="14"/>
    </row>
    <row r="945" spans="2:4" ht="13">
      <c r="B945" s="16"/>
      <c r="C945" s="16"/>
      <c r="D945" s="14"/>
    </row>
    <row r="946" spans="2:4" ht="13">
      <c r="B946" s="16"/>
      <c r="C946" s="16"/>
      <c r="D946" s="14"/>
    </row>
    <row r="947" spans="2:4" ht="13">
      <c r="B947" s="16"/>
      <c r="C947" s="16"/>
      <c r="D947" s="14"/>
    </row>
    <row r="948" spans="2:4" ht="13">
      <c r="B948" s="16"/>
      <c r="C948" s="16"/>
      <c r="D948" s="14"/>
    </row>
    <row r="949" spans="2:4" ht="13">
      <c r="B949" s="16"/>
      <c r="C949" s="16"/>
      <c r="D949" s="14"/>
    </row>
    <row r="950" spans="2:4" ht="13">
      <c r="B950" s="16"/>
      <c r="C950" s="16"/>
      <c r="D950" s="14"/>
    </row>
    <row r="951" spans="2:4" ht="13">
      <c r="B951" s="16"/>
      <c r="C951" s="16"/>
      <c r="D951" s="14"/>
    </row>
    <row r="952" spans="2:4" ht="13">
      <c r="B952" s="16"/>
      <c r="C952" s="16"/>
      <c r="D952" s="14"/>
    </row>
    <row r="953" spans="2:4" ht="13">
      <c r="B953" s="16"/>
      <c r="C953" s="16"/>
      <c r="D953" s="14"/>
    </row>
    <row r="954" spans="2:4" ht="13">
      <c r="B954" s="16"/>
      <c r="C954" s="16"/>
      <c r="D954" s="14"/>
    </row>
    <row r="955" spans="2:4" ht="13">
      <c r="B955" s="16"/>
      <c r="C955" s="16"/>
      <c r="D955" s="14"/>
    </row>
    <row r="956" spans="2:4" ht="13">
      <c r="B956" s="16"/>
      <c r="C956" s="16"/>
      <c r="D956" s="14"/>
    </row>
    <row r="957" spans="2:4" ht="13">
      <c r="B957" s="16"/>
      <c r="C957" s="16"/>
      <c r="D957" s="14"/>
    </row>
    <row r="958" spans="2:4" ht="13">
      <c r="B958" s="16"/>
      <c r="C958" s="16"/>
      <c r="D958" s="14"/>
    </row>
    <row r="959" spans="2:4" ht="13">
      <c r="B959" s="16"/>
      <c r="C959" s="16"/>
      <c r="D959" s="14"/>
    </row>
    <row r="960" spans="2:4" ht="13">
      <c r="B960" s="16"/>
      <c r="C960" s="16"/>
      <c r="D960" s="14"/>
    </row>
    <row r="961" spans="2:4" ht="13">
      <c r="B961" s="16"/>
      <c r="C961" s="16"/>
      <c r="D961" s="14"/>
    </row>
    <row r="962" spans="2:4" ht="13">
      <c r="B962" s="16"/>
      <c r="C962" s="16"/>
      <c r="D962" s="14"/>
    </row>
    <row r="963" spans="2:4" ht="13">
      <c r="B963" s="16"/>
      <c r="C963" s="16"/>
      <c r="D963" s="14"/>
    </row>
    <row r="964" spans="2:4" ht="13">
      <c r="B964" s="16"/>
      <c r="C964" s="16"/>
      <c r="D964" s="14"/>
    </row>
    <row r="965" spans="2:4" ht="13">
      <c r="B965" s="16"/>
      <c r="C965" s="16"/>
      <c r="D965" s="14"/>
    </row>
    <row r="966" spans="2:4" ht="13">
      <c r="B966" s="16"/>
      <c r="C966" s="16"/>
      <c r="D966" s="14"/>
    </row>
    <row r="967" spans="2:4" ht="13">
      <c r="B967" s="16"/>
      <c r="C967" s="16"/>
      <c r="D967" s="14"/>
    </row>
    <row r="968" spans="2:4" ht="13">
      <c r="B968" s="16"/>
      <c r="C968" s="16"/>
      <c r="D968" s="14"/>
    </row>
    <row r="969" spans="2:4" ht="13">
      <c r="B969" s="16"/>
      <c r="C969" s="16"/>
      <c r="D969" s="14"/>
    </row>
    <row r="970" spans="2:4" ht="13">
      <c r="B970" s="16"/>
      <c r="C970" s="16"/>
      <c r="D970" s="14"/>
    </row>
    <row r="971" spans="2:4" ht="13">
      <c r="B971" s="16"/>
      <c r="C971" s="16"/>
      <c r="D971" s="14"/>
    </row>
    <row r="972" spans="2:4" ht="13">
      <c r="B972" s="16"/>
      <c r="C972" s="16"/>
      <c r="D972" s="14"/>
    </row>
    <row r="973" spans="2:4" ht="13">
      <c r="B973" s="16"/>
      <c r="C973" s="16"/>
      <c r="D973" s="14"/>
    </row>
    <row r="974" spans="2:4" ht="13">
      <c r="B974" s="16"/>
      <c r="C974" s="16"/>
      <c r="D974" s="14"/>
    </row>
    <row r="975" spans="2:4" ht="13">
      <c r="B975" s="16"/>
      <c r="C975" s="16"/>
      <c r="D975" s="14"/>
    </row>
    <row r="976" spans="2:4" ht="13">
      <c r="B976" s="16"/>
      <c r="C976" s="16"/>
      <c r="D976" s="14"/>
    </row>
    <row r="977" spans="2:4" ht="13">
      <c r="B977" s="16"/>
      <c r="C977" s="16"/>
      <c r="D977" s="14"/>
    </row>
    <row r="978" spans="2:4" ht="13">
      <c r="B978" s="16"/>
      <c r="C978" s="16"/>
      <c r="D978" s="14"/>
    </row>
    <row r="979" spans="2:4" ht="13">
      <c r="B979" s="16"/>
      <c r="C979" s="16"/>
      <c r="D979" s="14"/>
    </row>
    <row r="980" spans="2:4" ht="13">
      <c r="B980" s="16"/>
      <c r="C980" s="16"/>
      <c r="D980" s="14"/>
    </row>
    <row r="981" spans="2:4" ht="13">
      <c r="B981" s="16"/>
      <c r="C981" s="16"/>
      <c r="D981" s="14"/>
    </row>
    <row r="982" spans="2:4" ht="13">
      <c r="B982" s="16"/>
      <c r="C982" s="16"/>
      <c r="D982" s="14"/>
    </row>
    <row r="983" spans="2:4" ht="13">
      <c r="B983" s="16"/>
      <c r="C983" s="16"/>
      <c r="D983" s="14"/>
    </row>
    <row r="984" spans="2:4" ht="13">
      <c r="B984" s="16"/>
      <c r="C984" s="16"/>
      <c r="D984" s="14"/>
    </row>
    <row r="985" spans="2:4" ht="13">
      <c r="B985" s="16"/>
      <c r="C985" s="16"/>
      <c r="D985" s="14"/>
    </row>
    <row r="986" spans="2:4" ht="13">
      <c r="B986" s="16"/>
      <c r="C986" s="16"/>
      <c r="D986" s="14"/>
    </row>
    <row r="987" spans="2:4" ht="13">
      <c r="B987" s="16"/>
      <c r="C987" s="16"/>
      <c r="D987" s="14"/>
    </row>
    <row r="988" spans="2:4" ht="13">
      <c r="B988" s="16"/>
      <c r="C988" s="16"/>
      <c r="D988" s="14"/>
    </row>
    <row r="989" spans="2:4" ht="13">
      <c r="B989" s="16"/>
      <c r="C989" s="16"/>
      <c r="D989" s="14"/>
    </row>
    <row r="990" spans="2:4" ht="13">
      <c r="B990" s="16"/>
      <c r="C990" s="16"/>
      <c r="D990" s="14"/>
    </row>
    <row r="991" spans="2:4" ht="13">
      <c r="B991" s="16"/>
      <c r="C991" s="16"/>
      <c r="D991" s="14"/>
    </row>
    <row r="992" spans="2:4" ht="13">
      <c r="B992" s="16"/>
      <c r="C992" s="16"/>
      <c r="D992" s="14"/>
    </row>
    <row r="993" spans="2:4" ht="13">
      <c r="B993" s="16"/>
      <c r="C993" s="16"/>
      <c r="D993" s="14"/>
    </row>
    <row r="994" spans="2:4" ht="13">
      <c r="B994" s="16"/>
      <c r="C994" s="16"/>
      <c r="D994" s="14"/>
    </row>
    <row r="995" spans="2:4" ht="13">
      <c r="B995" s="16"/>
      <c r="C995" s="16"/>
      <c r="D995" s="14"/>
    </row>
    <row r="996" spans="2:4" ht="13">
      <c r="B996" s="16"/>
      <c r="C996" s="16"/>
      <c r="D996" s="14"/>
    </row>
    <row r="997" spans="2:4" ht="13">
      <c r="B997" s="16"/>
      <c r="C997" s="16"/>
      <c r="D997" s="14"/>
    </row>
    <row r="998" spans="2:4" ht="13">
      <c r="B998" s="16"/>
      <c r="C998" s="16"/>
      <c r="D998" s="14"/>
    </row>
    <row r="999" spans="2:4" ht="13">
      <c r="B999" s="16"/>
      <c r="C999" s="16"/>
      <c r="D999" s="14"/>
    </row>
    <row r="1000" spans="2:4" ht="13">
      <c r="B1000" s="16"/>
      <c r="C1000" s="16"/>
      <c r="D1000" s="14"/>
    </row>
    <row r="1001" spans="2:4" ht="13">
      <c r="B1001" s="16"/>
      <c r="C1001" s="16"/>
      <c r="D1001" s="14"/>
    </row>
    <row r="1002" spans="2:4" ht="13">
      <c r="B1002" s="16"/>
      <c r="C1002" s="16"/>
      <c r="D1002" s="14"/>
    </row>
    <row r="1003" spans="2:4" ht="13">
      <c r="B1003" s="16"/>
      <c r="C1003" s="16"/>
      <c r="D1003" s="14"/>
    </row>
    <row r="1004" spans="2:4" ht="13">
      <c r="B1004" s="16"/>
      <c r="C1004" s="16"/>
      <c r="D1004" s="14"/>
    </row>
    <row r="1005" spans="2:4" ht="13">
      <c r="B1005" s="16"/>
      <c r="C1005" s="16"/>
      <c r="D1005" s="14"/>
    </row>
    <row r="1006" spans="2:4" ht="13">
      <c r="B1006" s="16"/>
      <c r="C1006" s="16"/>
      <c r="D1006" s="14"/>
    </row>
    <row r="1007" spans="2:4" ht="13">
      <c r="B1007" s="16"/>
      <c r="C1007" s="16"/>
      <c r="D1007" s="14"/>
    </row>
    <row r="1008" spans="2:4" ht="13">
      <c r="B1008" s="16"/>
      <c r="C1008" s="16"/>
      <c r="D1008" s="14"/>
    </row>
    <row r="1009" spans="2:4" ht="13">
      <c r="B1009" s="16"/>
      <c r="C1009" s="16"/>
      <c r="D1009" s="14"/>
    </row>
    <row r="1010" spans="2:4" ht="13">
      <c r="B1010" s="16"/>
      <c r="C1010" s="16"/>
      <c r="D1010" s="14"/>
    </row>
    <row r="1011" spans="2:4" ht="13">
      <c r="B1011" s="16"/>
      <c r="C1011" s="16"/>
      <c r="D1011" s="14"/>
    </row>
    <row r="1012" spans="2:4" ht="13">
      <c r="B1012" s="16"/>
      <c r="C1012" s="16"/>
      <c r="D1012" s="14"/>
    </row>
    <row r="1013" spans="2:4" ht="13">
      <c r="B1013" s="16"/>
      <c r="C1013" s="16"/>
      <c r="D1013" s="14"/>
    </row>
    <row r="1014" spans="2:4" ht="13">
      <c r="B1014" s="16"/>
      <c r="C1014" s="16"/>
      <c r="D1014" s="14"/>
    </row>
    <row r="1015" spans="2:4" ht="13">
      <c r="B1015" s="16"/>
      <c r="C1015" s="16"/>
      <c r="D1015" s="14"/>
    </row>
    <row r="1016" spans="2:4" ht="13">
      <c r="B1016" s="16"/>
      <c r="C1016" s="16"/>
      <c r="D1016" s="14"/>
    </row>
    <row r="1017" spans="2:4" ht="13">
      <c r="B1017" s="16"/>
      <c r="C1017" s="16"/>
      <c r="D1017" s="14"/>
    </row>
    <row r="1018" spans="2:4" ht="13">
      <c r="B1018" s="16"/>
      <c r="C1018" s="16"/>
      <c r="D1018" s="14"/>
    </row>
    <row r="1019" spans="2:4" ht="13">
      <c r="B1019" s="16"/>
      <c r="C1019" s="16"/>
      <c r="D1019" s="14"/>
    </row>
    <row r="1020" spans="2:4" ht="13">
      <c r="B1020" s="16"/>
      <c r="C1020" s="16"/>
      <c r="D1020" s="14"/>
    </row>
    <row r="1021" spans="2:4" ht="13">
      <c r="B1021" s="16"/>
      <c r="C1021" s="16"/>
      <c r="D1021" s="14"/>
    </row>
    <row r="1022" spans="2:4" ht="13">
      <c r="B1022" s="16"/>
      <c r="C1022" s="16"/>
      <c r="D1022" s="14"/>
    </row>
    <row r="1023" spans="2:4" ht="13">
      <c r="B1023" s="16"/>
      <c r="C1023" s="16"/>
      <c r="D1023" s="14"/>
    </row>
    <row r="1024" spans="2:4" ht="13">
      <c r="B1024" s="16"/>
      <c r="C1024" s="16"/>
      <c r="D1024" s="14"/>
    </row>
    <row r="1025" spans="2:4" ht="13">
      <c r="B1025" s="16"/>
      <c r="C1025" s="16"/>
      <c r="D1025" s="14"/>
    </row>
    <row r="1026" spans="2:4" ht="13">
      <c r="B1026" s="16"/>
      <c r="C1026" s="16"/>
      <c r="D1026" s="14"/>
    </row>
    <row r="1027" spans="2:4" ht="13">
      <c r="B1027" s="16"/>
      <c r="C1027" s="16"/>
      <c r="D1027" s="14"/>
    </row>
    <row r="1028" spans="2:4" ht="13">
      <c r="B1028" s="16"/>
      <c r="C1028" s="16"/>
      <c r="D1028" s="14"/>
    </row>
  </sheetData>
  <dataValidations count="1">
    <dataValidation type="list" allowBlank="1" showErrorMessage="1" sqref="D2:D1028" xr:uid="{00000000-0002-0000-0300-000000000000}">
      <formula1>"russell group,ex-polytechnic"</formula1>
    </dataValidation>
  </dataValidations>
  <hyperlinks>
    <hyperlink ref="A2" r:id="rId1" xr:uid="{00000000-0004-0000-0300-000000000000}"/>
    <hyperlink ref="A3" r:id="rId2" xr:uid="{00000000-0004-0000-0300-000001000000}"/>
    <hyperlink ref="A4" r:id="rId3" xr:uid="{00000000-0004-0000-0300-000002000000}"/>
    <hyperlink ref="A5" r:id="rId4" xr:uid="{00000000-0004-0000-0300-000003000000}"/>
    <hyperlink ref="A6" r:id="rId5" xr:uid="{00000000-0004-0000-0300-000004000000}"/>
    <hyperlink ref="A7" r:id="rId6" xr:uid="{00000000-0004-0000-0300-000005000000}"/>
    <hyperlink ref="A8" r:id="rId7" xr:uid="{00000000-0004-0000-0300-000006000000}"/>
    <hyperlink ref="A9" r:id="rId8" xr:uid="{00000000-0004-0000-0300-000007000000}"/>
    <hyperlink ref="A10" r:id="rId9" xr:uid="{00000000-0004-0000-0300-000008000000}"/>
    <hyperlink ref="A11" r:id="rId10" xr:uid="{00000000-0004-0000-0300-000009000000}"/>
    <hyperlink ref="A12" r:id="rId11" xr:uid="{00000000-0004-0000-0300-00000A000000}"/>
    <hyperlink ref="A13" r:id="rId12" xr:uid="{00000000-0004-0000-0300-00000B000000}"/>
    <hyperlink ref="A14" r:id="rId13" xr:uid="{00000000-0004-0000-0300-00000C000000}"/>
    <hyperlink ref="A15" r:id="rId14" xr:uid="{00000000-0004-0000-0300-00000D000000}"/>
    <hyperlink ref="A16" r:id="rId15" xr:uid="{00000000-0004-0000-0300-00000E000000}"/>
    <hyperlink ref="A17" r:id="rId16" xr:uid="{00000000-0004-0000-0300-00000F000000}"/>
    <hyperlink ref="A18" r:id="rId17" xr:uid="{00000000-0004-0000-0300-000010000000}"/>
    <hyperlink ref="A19" r:id="rId18" xr:uid="{00000000-0004-0000-0300-000011000000}"/>
    <hyperlink ref="A20" r:id="rId19" xr:uid="{00000000-0004-0000-0300-000012000000}"/>
    <hyperlink ref="A21" r:id="rId20" xr:uid="{00000000-0004-0000-0300-000013000000}"/>
    <hyperlink ref="A22" r:id="rId21" xr:uid="{00000000-0004-0000-0300-000014000000}"/>
    <hyperlink ref="A23" r:id="rId22" xr:uid="{00000000-0004-0000-0300-000015000000}"/>
    <hyperlink ref="A24" r:id="rId23" xr:uid="{00000000-0004-0000-0300-000016000000}"/>
    <hyperlink ref="A25" r:id="rId24" xr:uid="{00000000-0004-0000-0300-000017000000}"/>
    <hyperlink ref="A26" r:id="rId25" xr:uid="{00000000-0004-0000-0300-000018000000}"/>
    <hyperlink ref="A27" r:id="rId26" xr:uid="{00000000-0004-0000-0300-000019000000}"/>
    <hyperlink ref="A28" r:id="rId27" xr:uid="{00000000-0004-0000-0300-00001A000000}"/>
    <hyperlink ref="A29" r:id="rId28" xr:uid="{00000000-0004-0000-0300-00001B000000}"/>
    <hyperlink ref="A30" r:id="rId29" xr:uid="{00000000-0004-0000-0300-00001C000000}"/>
    <hyperlink ref="A31" r:id="rId30" xr:uid="{00000000-0004-0000-0300-00001D000000}"/>
    <hyperlink ref="A32" r:id="rId31" xr:uid="{00000000-0004-0000-0300-00001E000000}"/>
    <hyperlink ref="A33" r:id="rId32" xr:uid="{00000000-0004-0000-0300-00001F000000}"/>
    <hyperlink ref="A34" r:id="rId33" xr:uid="{00000000-0004-0000-0300-000020000000}"/>
    <hyperlink ref="A35" r:id="rId34" xr:uid="{00000000-0004-0000-0300-000021000000}"/>
    <hyperlink ref="A36" r:id="rId35" xr:uid="{00000000-0004-0000-0300-000022000000}"/>
    <hyperlink ref="A37" r:id="rId36" xr:uid="{00000000-0004-0000-0300-000023000000}"/>
    <hyperlink ref="A38" r:id="rId37" xr:uid="{00000000-0004-0000-0300-000024000000}"/>
    <hyperlink ref="A39" r:id="rId38" xr:uid="{00000000-0004-0000-0300-000025000000}"/>
    <hyperlink ref="A40" r:id="rId39" xr:uid="{00000000-0004-0000-0300-000026000000}"/>
    <hyperlink ref="A41" r:id="rId40" xr:uid="{00000000-0004-0000-0300-000027000000}"/>
    <hyperlink ref="A42" r:id="rId41" xr:uid="{00000000-0004-0000-0300-000028000000}"/>
    <hyperlink ref="A43" r:id="rId42" xr:uid="{00000000-0004-0000-0300-000029000000}"/>
    <hyperlink ref="A44" r:id="rId43" xr:uid="{00000000-0004-0000-0300-00002A000000}"/>
    <hyperlink ref="A45" r:id="rId44" xr:uid="{00000000-0004-0000-0300-00002B000000}"/>
    <hyperlink ref="A46" r:id="rId45" xr:uid="{00000000-0004-0000-0300-00002C000000}"/>
    <hyperlink ref="A47" r:id="rId46" xr:uid="{00000000-0004-0000-0300-00002D000000}"/>
    <hyperlink ref="A48" r:id="rId47" xr:uid="{00000000-0004-0000-0300-00002E000000}"/>
    <hyperlink ref="A49" r:id="rId48" xr:uid="{00000000-0004-0000-0300-00002F000000}"/>
    <hyperlink ref="A50" r:id="rId49" xr:uid="{00000000-0004-0000-0300-000030000000}"/>
    <hyperlink ref="A51" r:id="rId50" xr:uid="{00000000-0004-0000-0300-000031000000}"/>
    <hyperlink ref="A52" r:id="rId51" xr:uid="{00000000-0004-0000-0300-000032000000}"/>
    <hyperlink ref="A53" r:id="rId52" xr:uid="{00000000-0004-0000-0300-000033000000}"/>
    <hyperlink ref="A54" r:id="rId53" xr:uid="{00000000-0004-0000-0300-000034000000}"/>
    <hyperlink ref="A55" r:id="rId54" xr:uid="{00000000-0004-0000-0300-000035000000}"/>
    <hyperlink ref="A56" r:id="rId55" xr:uid="{00000000-0004-0000-0300-000036000000}"/>
    <hyperlink ref="A57" r:id="rId56" xr:uid="{00000000-0004-0000-0300-000037000000}"/>
    <hyperlink ref="A58" r:id="rId57" xr:uid="{00000000-0004-0000-0300-000038000000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B48"/>
  <sheetViews>
    <sheetView workbookViewId="0"/>
  </sheetViews>
  <sheetFormatPr baseColWidth="10" defaultColWidth="12.6640625" defaultRowHeight="15.75" customHeight="1"/>
  <cols>
    <col min="1" max="1" width="20.6640625" customWidth="1"/>
  </cols>
  <sheetData>
    <row r="1" spans="1:2" ht="15.75" customHeight="1">
      <c r="A1" s="1" t="s">
        <v>300</v>
      </c>
      <c r="B1" s="17" t="s">
        <v>301</v>
      </c>
    </row>
    <row r="2" spans="1:2" ht="15.75" customHeight="1">
      <c r="A2" s="18" t="s">
        <v>302</v>
      </c>
      <c r="B2" s="14">
        <v>1</v>
      </c>
    </row>
    <row r="3" spans="1:2" ht="15.75" customHeight="1">
      <c r="A3" s="18" t="s">
        <v>303</v>
      </c>
      <c r="B3" s="14">
        <v>0</v>
      </c>
    </row>
    <row r="4" spans="1:2" ht="15.75" customHeight="1">
      <c r="A4" s="18"/>
      <c r="B4" s="14"/>
    </row>
    <row r="5" spans="1:2" ht="15.75" customHeight="1">
      <c r="A5" s="1" t="s">
        <v>304</v>
      </c>
      <c r="B5" s="14" t="s">
        <v>301</v>
      </c>
    </row>
    <row r="6" spans="1:2" ht="15.75" customHeight="1">
      <c r="A6" s="14" t="s">
        <v>305</v>
      </c>
      <c r="B6" s="14">
        <v>0</v>
      </c>
    </row>
    <row r="7" spans="1:2" ht="15.75" customHeight="1">
      <c r="A7" s="14" t="s">
        <v>306</v>
      </c>
      <c r="B7" s="14">
        <v>1</v>
      </c>
    </row>
    <row r="8" spans="1:2" ht="15.75" customHeight="1">
      <c r="A8" s="14" t="s">
        <v>307</v>
      </c>
      <c r="B8" s="14">
        <v>2</v>
      </c>
    </row>
    <row r="11" spans="1:2" ht="15.75" customHeight="1">
      <c r="A11" s="31" t="s">
        <v>100</v>
      </c>
      <c r="B11" s="14" t="s">
        <v>301</v>
      </c>
    </row>
    <row r="12" spans="1:2" ht="15.75" customHeight="1">
      <c r="A12" s="14" t="s">
        <v>303</v>
      </c>
      <c r="B12" s="14">
        <v>0</v>
      </c>
    </row>
    <row r="13" spans="1:2" ht="15.75" customHeight="1">
      <c r="A13" s="14" t="s">
        <v>308</v>
      </c>
      <c r="B13" s="14">
        <v>1</v>
      </c>
    </row>
    <row r="14" spans="1:2" ht="15.75" customHeight="1">
      <c r="A14" s="14" t="s">
        <v>309</v>
      </c>
      <c r="B14" s="14">
        <v>2</v>
      </c>
    </row>
    <row r="15" spans="1:2" ht="15.75" customHeight="1">
      <c r="A15" s="14"/>
      <c r="B15" s="14"/>
    </row>
    <row r="16" spans="1:2" ht="15.75" customHeight="1">
      <c r="A16" s="32" t="s">
        <v>310</v>
      </c>
      <c r="B16" s="14" t="s">
        <v>301</v>
      </c>
    </row>
    <row r="17" spans="1:2" ht="15.75" customHeight="1">
      <c r="A17" s="14" t="s">
        <v>311</v>
      </c>
      <c r="B17" s="14">
        <v>0</v>
      </c>
    </row>
    <row r="18" spans="1:2" ht="15.75" customHeight="1">
      <c r="A18" s="14" t="s">
        <v>312</v>
      </c>
      <c r="B18" s="14">
        <v>1</v>
      </c>
    </row>
    <row r="19" spans="1:2" ht="15.75" customHeight="1">
      <c r="A19" s="14" t="s">
        <v>313</v>
      </c>
      <c r="B19" s="14">
        <v>2</v>
      </c>
    </row>
    <row r="20" spans="1:2" ht="15.75" customHeight="1">
      <c r="A20" s="14" t="s">
        <v>314</v>
      </c>
      <c r="B20" s="14">
        <v>3</v>
      </c>
    </row>
    <row r="21" spans="1:2" ht="15.75" customHeight="1">
      <c r="A21" s="14" t="s">
        <v>315</v>
      </c>
      <c r="B21" s="14">
        <v>4</v>
      </c>
    </row>
    <row r="22" spans="1:2" ht="15.75" customHeight="1">
      <c r="A22" s="14" t="s">
        <v>316</v>
      </c>
      <c r="B22" s="14">
        <v>5</v>
      </c>
    </row>
    <row r="23" spans="1:2" ht="15.75" customHeight="1">
      <c r="A23" s="14"/>
    </row>
    <row r="24" spans="1:2" ht="15.75" customHeight="1">
      <c r="A24" s="32" t="s">
        <v>106</v>
      </c>
      <c r="B24" s="14" t="s">
        <v>301</v>
      </c>
    </row>
    <row r="25" spans="1:2" ht="15.75" customHeight="1">
      <c r="A25" s="16" t="s">
        <v>317</v>
      </c>
      <c r="B25" s="14">
        <v>1</v>
      </c>
    </row>
    <row r="26" spans="1:2" ht="15.75" customHeight="1">
      <c r="A26" s="16" t="s">
        <v>318</v>
      </c>
      <c r="B26" s="14">
        <f t="shared" ref="B26:B39" si="0">B25+1</f>
        <v>2</v>
      </c>
    </row>
    <row r="27" spans="1:2" ht="15.75" customHeight="1">
      <c r="A27" s="16" t="s">
        <v>319</v>
      </c>
      <c r="B27" s="14">
        <f t="shared" si="0"/>
        <v>3</v>
      </c>
    </row>
    <row r="28" spans="1:2" ht="15.75" customHeight="1">
      <c r="A28" s="16" t="s">
        <v>320</v>
      </c>
      <c r="B28" s="14">
        <f t="shared" si="0"/>
        <v>4</v>
      </c>
    </row>
    <row r="29" spans="1:2" ht="15.75" customHeight="1">
      <c r="A29" s="16" t="s">
        <v>321</v>
      </c>
      <c r="B29" s="14">
        <f t="shared" si="0"/>
        <v>5</v>
      </c>
    </row>
    <row r="30" spans="1:2" ht="15.75" customHeight="1">
      <c r="A30" s="16" t="s">
        <v>322</v>
      </c>
      <c r="B30" s="14">
        <f t="shared" si="0"/>
        <v>6</v>
      </c>
    </row>
    <row r="31" spans="1:2" ht="15.75" customHeight="1">
      <c r="A31" s="16" t="s">
        <v>323</v>
      </c>
      <c r="B31" s="14">
        <f t="shared" si="0"/>
        <v>7</v>
      </c>
    </row>
    <row r="32" spans="1:2" ht="15.75" customHeight="1">
      <c r="A32" s="16" t="s">
        <v>324</v>
      </c>
      <c r="B32" s="14">
        <f t="shared" si="0"/>
        <v>8</v>
      </c>
    </row>
    <row r="33" spans="1:2" ht="15.75" customHeight="1">
      <c r="A33" s="16" t="s">
        <v>325</v>
      </c>
      <c r="B33" s="14">
        <f t="shared" si="0"/>
        <v>9</v>
      </c>
    </row>
    <row r="34" spans="1:2" ht="15.75" customHeight="1">
      <c r="A34" s="16" t="s">
        <v>326</v>
      </c>
      <c r="B34" s="14">
        <f t="shared" si="0"/>
        <v>10</v>
      </c>
    </row>
    <row r="35" spans="1:2" ht="15.75" customHeight="1">
      <c r="A35" s="33" t="s">
        <v>327</v>
      </c>
      <c r="B35" s="14">
        <f t="shared" si="0"/>
        <v>11</v>
      </c>
    </row>
    <row r="36" spans="1:2" ht="15.75" customHeight="1">
      <c r="A36" s="16" t="s">
        <v>328</v>
      </c>
      <c r="B36" s="14">
        <f t="shared" si="0"/>
        <v>12</v>
      </c>
    </row>
    <row r="37" spans="1:2" ht="15.75" customHeight="1">
      <c r="A37" s="16" t="s">
        <v>329</v>
      </c>
      <c r="B37" s="14">
        <f t="shared" si="0"/>
        <v>13</v>
      </c>
    </row>
    <row r="38" spans="1:2" ht="15.75" customHeight="1">
      <c r="A38" s="16" t="s">
        <v>330</v>
      </c>
      <c r="B38" s="14">
        <f t="shared" si="0"/>
        <v>14</v>
      </c>
    </row>
    <row r="39" spans="1:2" ht="15.75" customHeight="1">
      <c r="A39" s="16" t="s">
        <v>331</v>
      </c>
      <c r="B39" s="14">
        <f t="shared" si="0"/>
        <v>15</v>
      </c>
    </row>
    <row r="41" spans="1:2" ht="15.75" customHeight="1">
      <c r="A41" s="32" t="s">
        <v>332</v>
      </c>
      <c r="B41" s="14" t="s">
        <v>301</v>
      </c>
    </row>
    <row r="42" spans="1:2" ht="15.75" customHeight="1">
      <c r="A42" s="14" t="s">
        <v>333</v>
      </c>
      <c r="B42" s="14">
        <f>1</f>
        <v>1</v>
      </c>
    </row>
    <row r="43" spans="1:2" ht="15.75" customHeight="1">
      <c r="A43" s="14" t="s">
        <v>334</v>
      </c>
      <c r="B43" s="14">
        <f t="shared" ref="B43:B48" si="1">B42+1</f>
        <v>2</v>
      </c>
    </row>
    <row r="44" spans="1:2" ht="15.75" customHeight="1">
      <c r="A44" s="14" t="s">
        <v>335</v>
      </c>
      <c r="B44" s="14">
        <f t="shared" si="1"/>
        <v>3</v>
      </c>
    </row>
    <row r="45" spans="1:2" ht="15.75" customHeight="1">
      <c r="A45" s="14" t="s">
        <v>336</v>
      </c>
      <c r="B45" s="14">
        <f t="shared" si="1"/>
        <v>4</v>
      </c>
    </row>
    <row r="46" spans="1:2" ht="13">
      <c r="A46" s="14" t="s">
        <v>337</v>
      </c>
      <c r="B46" s="14">
        <f t="shared" si="1"/>
        <v>5</v>
      </c>
    </row>
    <row r="47" spans="1:2" ht="13">
      <c r="A47" s="14" t="s">
        <v>338</v>
      </c>
      <c r="B47" s="14">
        <f t="shared" si="1"/>
        <v>6</v>
      </c>
    </row>
    <row r="48" spans="1:2" ht="13">
      <c r="A48" s="14" t="s">
        <v>339</v>
      </c>
      <c r="B48" s="14">
        <f t="shared" si="1"/>
        <v>7</v>
      </c>
    </row>
  </sheetData>
  <hyperlinks>
    <hyperlink ref="A35" r:id="rId1" xr:uid="{00000000-0004-0000-0400-000000000000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All raw data</vt:lpstr>
      <vt:lpstr>WEKA Data</vt:lpstr>
      <vt:lpstr>AChecker Accessibility Audit</vt:lpstr>
      <vt:lpstr>university Key</vt:lpstr>
      <vt:lpstr>Statement key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Iveta Pudilova</cp:lastModifiedBy>
  <dcterms:modified xsi:type="dcterms:W3CDTF">2024-08-16T01:27:18Z</dcterms:modified>
</cp:coreProperties>
</file>