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hecker Comparison (known)" sheetId="1" r:id="rId4"/>
    <sheet state="visible" name="Russel group (known)" sheetId="2" r:id="rId5"/>
    <sheet state="visible" name="Ex-polly (known)" sheetId="3" r:id="rId6"/>
    <sheet state="visible" name="AChecker Comparison (likely)" sheetId="4" r:id="rId7"/>
    <sheet state="visible" name="Russel group (likely)" sheetId="5" r:id="rId8"/>
    <sheet state="visible" name="Ex-polly (likely)" sheetId="6" r:id="rId9"/>
  </sheets>
  <definedNames/>
  <calcPr/>
</workbook>
</file>

<file path=xl/sharedStrings.xml><?xml version="1.0" encoding="utf-8"?>
<sst xmlns="http://schemas.openxmlformats.org/spreadsheetml/2006/main" count="206" uniqueCount="53">
  <si>
    <t>Criteria</t>
  </si>
  <si>
    <t>Check</t>
  </si>
  <si>
    <t>Russel Group</t>
  </si>
  <si>
    <t>Ex-polly</t>
  </si>
  <si>
    <t>Total</t>
  </si>
  <si>
    <t>Ex-polytechnic</t>
  </si>
  <si>
    <t>All Universities</t>
  </si>
  <si>
    <t>Russel group</t>
  </si>
  <si>
    <t>Ex polly</t>
  </si>
  <si>
    <t>A</t>
  </si>
  <si>
    <t>Check 1: img element missing alt attribute.</t>
  </si>
  <si>
    <t>Errors for Criteria A</t>
  </si>
  <si>
    <t>AA</t>
  </si>
  <si>
    <t>Check 116: b (bold) element used.</t>
  </si>
  <si>
    <t>Errors for Criteria AA</t>
  </si>
  <si>
    <t>Check 117: i (italic) element used.</t>
  </si>
  <si>
    <t xml:space="preserve">Check 117: i (italic) element used.
</t>
  </si>
  <si>
    <t xml:space="preserve">Check 168: Form missing fieldset and legend to group multiple radio buttons
</t>
  </si>
  <si>
    <t>Check 168: Form missing fieldset and legend to group multiple radio buttons.</t>
  </si>
  <si>
    <t>Check 174: Anchor contains no text.</t>
  </si>
  <si>
    <t>Check 185: id attribute is not unique.</t>
  </si>
  <si>
    <t xml:space="preserve">Check 185: id attribute is not unique.
</t>
  </si>
  <si>
    <t xml:space="preserve">Check 187: input element has more than one associated label
</t>
  </si>
  <si>
    <t>Check 188: Label text is empty.</t>
  </si>
  <si>
    <t>Check 204: input element, type of "radio", has no text in label.</t>
  </si>
  <si>
    <t xml:space="preserve">Check 206: input element, type of "checkbox", has no text in label.
</t>
  </si>
  <si>
    <t>Check 208: Label text is empty for select element.</t>
  </si>
  <si>
    <t>Check 213: input element, type of "text", has no text in label.</t>
  </si>
  <si>
    <t xml:space="preserve">Check 238: input element has alt attribute.
</t>
  </si>
  <si>
    <t>Check 301: The contrast between the colour of text and its background for the element is not sufficient to meet WCAG2.0 Level AA.</t>
  </si>
  <si>
    <t>Check 304: The contrast between the colour of selected link text and its background is not sufficient to meet WCAG2.0 Level AA.</t>
  </si>
  <si>
    <t>Check 37: Header nesting - header following h1 is incorrect.</t>
  </si>
  <si>
    <t>Check 38: Header nesting - header following h2 is incorrect.</t>
  </si>
  <si>
    <t>Check 39: Header nesting - header following h3 is incorrect.</t>
  </si>
  <si>
    <t>Check 48: Document language not identified.</t>
  </si>
  <si>
    <t>Check 49: Document has invalid language code.</t>
  </si>
  <si>
    <t xml:space="preserve">Check 50: Document missing title element.
</t>
  </si>
  <si>
    <t>Check 57: input element, type of "text", missing an associated label.</t>
  </si>
  <si>
    <t xml:space="preserve">Check 7: Image used as anchor is missing valid Alt text
</t>
  </si>
  <si>
    <t xml:space="preserve">Check 72: Meta refresh with a time-out is used.
</t>
  </si>
  <si>
    <t>Number of Violations</t>
  </si>
  <si>
    <t xml:space="preserve">Check 1: img element missing alt attribute.
</t>
  </si>
  <si>
    <t xml:space="preserve">Check 116: b (bold) element used.
</t>
  </si>
  <si>
    <t xml:space="preserve">Check 301: The contrast between the colour of text and its background for the element is not sufficient to meet WCAG2.0 Level AA.
</t>
  </si>
  <si>
    <t>Check 7: Image used as anchor is missing valid Alt text.</t>
  </si>
  <si>
    <t xml:space="preserve">Check 304: The contrast between the colour of selected link text and its background is not sufficient to meet WCAG2.0 Level AA.
</t>
  </si>
  <si>
    <t xml:space="preserve">Check 38: Header nesting - header following h2 is incorrect.
</t>
  </si>
  <si>
    <t xml:space="preserve">Check 82: p element may be misused (could be a header).
</t>
  </si>
  <si>
    <t xml:space="preserve">Check 92: select element may cause extreme change in context.
</t>
  </si>
  <si>
    <t>Check 81: List item used to format text.</t>
  </si>
  <si>
    <t xml:space="preserve">Check 52: title text may be too long.
</t>
  </si>
  <si>
    <t>Check 173: Suspicious link text (contains placeholder text).</t>
  </si>
  <si>
    <t>Check 92: select element may cause extreme change in context.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</si>
</sst>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Frequency of Known AChecker Issues in Russel Group and Ex-Polytechnic Universities</a:t>
            </a:r>
          </a:p>
        </c:rich>
      </c:tx>
      <c:layout>
        <c:manualLayout>
          <c:xMode val="edge"/>
          <c:yMode val="edge"/>
          <c:x val="0.02760416666666667"/>
          <c:y val="0.052695417789757414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'AChecker Comparison (known)'!$F$1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'AChecker Comparison (known)'!$B$2:$B$988</c:f>
            </c:strRef>
          </c:cat>
          <c:val>
            <c:numRef>
              <c:f>'AChecker Comparison (known)'!$F$2:$F$988</c:f>
              <c:numCache/>
            </c:numRef>
          </c:val>
        </c:ser>
        <c:ser>
          <c:idx val="1"/>
          <c:order val="1"/>
          <c:tx>
            <c:strRef>
              <c:f>'AChecker Comparison (known)'!$G$1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'AChecker Comparison (known)'!$B$2:$B$988</c:f>
            </c:strRef>
          </c:cat>
          <c:val>
            <c:numRef>
              <c:f>'AChecker Comparison (known)'!$G$2:$G$988</c:f>
              <c:numCache/>
            </c:numRef>
          </c:val>
        </c:ser>
        <c:ser>
          <c:idx val="2"/>
          <c:order val="2"/>
          <c:tx>
            <c:strRef>
              <c:f>'AChecker Comparison (known)'!$H$1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'AChecker Comparison (known)'!$B$2:$B$988</c:f>
            </c:strRef>
          </c:cat>
          <c:val>
            <c:numRef>
              <c:f>'AChecker Comparison (known)'!$H$2:$H$988</c:f>
              <c:numCache/>
            </c:numRef>
          </c:val>
        </c:ser>
        <c:axId val="457203297"/>
        <c:axId val="892229417"/>
      </c:barChart>
      <c:catAx>
        <c:axId val="4572032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Known Issue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2229417"/>
      </c:catAx>
      <c:valAx>
        <c:axId val="8922294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Number of Known Issues per Homepage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72032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Distribution of Known Issues Across Criteria A and Criteria AA</a:t>
            </a:r>
          </a:p>
        </c:rich>
      </c:tx>
      <c:layout>
        <c:manualLayout>
          <c:xMode val="edge"/>
          <c:yMode val="edge"/>
          <c:x val="0.03091666666666667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'AChecker Comparison (known)'!$M$2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'AChecker Comparison (known)'!$N$1:$S$1</c:f>
            </c:strRef>
          </c:cat>
          <c:val>
            <c:numRef>
              <c:f>'AChecker Comparison (known)'!$N$2:$S$2</c:f>
              <c:numCache/>
            </c:numRef>
          </c:val>
        </c:ser>
        <c:ser>
          <c:idx val="1"/>
          <c:order val="1"/>
          <c:tx>
            <c:strRef>
              <c:f>'AChecker Comparison (known)'!$M$3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'AChecker Comparison (known)'!$N$1:$S$1</c:f>
            </c:strRef>
          </c:cat>
          <c:val>
            <c:numRef>
              <c:f>'AChecker Comparison (known)'!$N$3:$S$3</c:f>
              <c:numCache/>
            </c:numRef>
          </c:val>
        </c:ser>
        <c:axId val="424597738"/>
        <c:axId val="1301918648"/>
      </c:barChart>
      <c:catAx>
        <c:axId val="4245977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University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1918648"/>
      </c:catAx>
      <c:valAx>
        <c:axId val="13019186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Criteria A versus AA Violation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45977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Distribution of Likely Issues Across Criteria A and Criteria AA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'AChecker Comparison (likely)'!$M$2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'AChecker Comparison (likely)'!$N$1:$S$1</c:f>
            </c:strRef>
          </c:cat>
          <c:val>
            <c:numRef>
              <c:f>'AChecker Comparison (likely)'!$N$2:$S$2</c:f>
              <c:numCache/>
            </c:numRef>
          </c:val>
        </c:ser>
        <c:ser>
          <c:idx val="1"/>
          <c:order val="1"/>
          <c:tx>
            <c:strRef>
              <c:f>'AChecker Comparison (likely)'!$M$3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'AChecker Comparison (likely)'!$N$1:$S$1</c:f>
            </c:strRef>
          </c:cat>
          <c:val>
            <c:numRef>
              <c:f>'AChecker Comparison (likely)'!$N$3:$S$3</c:f>
              <c:numCache/>
            </c:numRef>
          </c:val>
        </c:ser>
        <c:axId val="516000251"/>
        <c:axId val="1475138402"/>
      </c:barChart>
      <c:catAx>
        <c:axId val="5160002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University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5138402"/>
      </c:catAx>
      <c:valAx>
        <c:axId val="14751384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Criteria A versus AA Violation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60002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Frequency of Likely AChecker Issues in Russel Group and Ex-polytechnic Universities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'AChecker Comparison (likely)'!$F$1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'AChecker Comparison (likely)'!$B$2:$B$964</c:f>
            </c:strRef>
          </c:cat>
          <c:val>
            <c:numRef>
              <c:f>'AChecker Comparison (likely)'!$F$2:$F$964</c:f>
              <c:numCache/>
            </c:numRef>
          </c:val>
        </c:ser>
        <c:ser>
          <c:idx val="1"/>
          <c:order val="1"/>
          <c:tx>
            <c:strRef>
              <c:f>'AChecker Comparison (likely)'!$G$1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'AChecker Comparison (likely)'!$B$2:$B$964</c:f>
            </c:strRef>
          </c:cat>
          <c:val>
            <c:numRef>
              <c:f>'AChecker Comparison (likely)'!$G$2:$G$964</c:f>
              <c:numCache/>
            </c:numRef>
          </c:val>
        </c:ser>
        <c:ser>
          <c:idx val="2"/>
          <c:order val="2"/>
          <c:tx>
            <c:strRef>
              <c:f>'AChecker Comparison (likely)'!$H$1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'AChecker Comparison (likely)'!$B$2:$B$964</c:f>
            </c:strRef>
          </c:cat>
          <c:val>
            <c:numRef>
              <c:f>'AChecker Comparison (likely)'!$H$2:$H$964</c:f>
              <c:numCache/>
            </c:numRef>
          </c:val>
        </c:ser>
        <c:axId val="1380274816"/>
        <c:axId val="892906613"/>
      </c:barChart>
      <c:catAx>
        <c:axId val="1380274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Likely Issues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2906613"/>
      </c:catAx>
      <c:valAx>
        <c:axId val="8929066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Number of Likely Issues per Homepage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02748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952500</xdr:colOff>
      <xdr:row>20</xdr:row>
      <xdr:rowOff>19050</xdr:rowOff>
    </xdr:from>
    <xdr:ext cx="64008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952500</xdr:colOff>
      <xdr:row>4</xdr:row>
      <xdr:rowOff>323850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28575</xdr:colOff>
      <xdr:row>7</xdr:row>
      <xdr:rowOff>190500</xdr:rowOff>
    </xdr:from>
    <xdr:ext cx="6381750" cy="39528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304800</xdr:colOff>
      <xdr:row>7</xdr:row>
      <xdr:rowOff>190500</xdr:rowOff>
    </xdr:from>
    <xdr:ext cx="5715000" cy="39052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  <col customWidth="1" min="6" max="6" width="17.25"/>
    <col customWidth="1" min="7" max="7" width="13.38"/>
    <col hidden="1" min="9" max="11" width="12.63"/>
    <col hidden="1" min="14" max="14" width="12.63"/>
    <col hidden="1" min="16" max="16" width="12.63"/>
    <col hidden="1" min="18" max="18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L1" s="2"/>
      <c r="N1" s="3" t="s">
        <v>7</v>
      </c>
      <c r="O1" s="1" t="s">
        <v>2</v>
      </c>
      <c r="P1" s="1" t="s">
        <v>8</v>
      </c>
      <c r="Q1" s="1" t="s">
        <v>5</v>
      </c>
      <c r="R1" s="1" t="s">
        <v>4</v>
      </c>
      <c r="S1" s="1" t="s">
        <v>6</v>
      </c>
    </row>
    <row r="2">
      <c r="A2" s="3" t="s">
        <v>9</v>
      </c>
      <c r="B2" s="3" t="s">
        <v>10</v>
      </c>
      <c r="C2" s="3">
        <v>5.0</v>
      </c>
      <c r="D2" s="4">
        <v>16.0</v>
      </c>
      <c r="E2" s="5">
        <f t="shared" ref="E2:E29" si="2">SUM(C2:D2)</f>
        <v>21</v>
      </c>
      <c r="F2" s="5">
        <f t="shared" ref="F2:H2" si="1">C2/I2</f>
        <v>0.2272727273</v>
      </c>
      <c r="G2" s="5">
        <f t="shared" si="1"/>
        <v>0.4571428571</v>
      </c>
      <c r="H2" s="5">
        <f t="shared" si="1"/>
        <v>0.3684210526</v>
      </c>
      <c r="I2" s="3">
        <v>22.0</v>
      </c>
      <c r="J2" s="3">
        <v>35.0</v>
      </c>
      <c r="K2" s="3">
        <v>57.0</v>
      </c>
      <c r="L2" s="2"/>
      <c r="M2" s="3" t="s">
        <v>11</v>
      </c>
      <c r="N2" s="5">
        <f>SUMIF(A:A, "A", C:C)
</f>
        <v>102</v>
      </c>
      <c r="O2" s="5">
        <f>N2/(N2+N3)*100</f>
        <v>26.49350649</v>
      </c>
      <c r="P2" s="5">
        <f>SUMIF(A:A, "A", D:D)
</f>
        <v>244</v>
      </c>
      <c r="Q2" s="5">
        <f>P2/(P2+P3)*100</f>
        <v>57.41176471</v>
      </c>
      <c r="R2" s="5">
        <f>SUMIF(A:A, "A", E:E)
</f>
        <v>346</v>
      </c>
      <c r="S2" s="5">
        <f>R2/(R2+R3)*100</f>
        <v>42.71604938</v>
      </c>
    </row>
    <row r="3">
      <c r="A3" s="3" t="s">
        <v>12</v>
      </c>
      <c r="B3" s="3" t="s">
        <v>13</v>
      </c>
      <c r="C3" s="3">
        <v>7.0</v>
      </c>
      <c r="D3" s="4">
        <v>1.0</v>
      </c>
      <c r="E3" s="5">
        <f t="shared" si="2"/>
        <v>8</v>
      </c>
      <c r="F3" s="5">
        <f t="shared" ref="F3:H3" si="3">C3/I3</f>
        <v>0.3181818182</v>
      </c>
      <c r="G3" s="5">
        <f t="shared" si="3"/>
        <v>0.02857142857</v>
      </c>
      <c r="H3" s="5">
        <f t="shared" si="3"/>
        <v>0.1403508772</v>
      </c>
      <c r="I3" s="3">
        <v>22.0</v>
      </c>
      <c r="J3" s="3">
        <v>35.0</v>
      </c>
      <c r="K3" s="3">
        <v>57.0</v>
      </c>
      <c r="L3" s="2"/>
      <c r="M3" s="3" t="s">
        <v>14</v>
      </c>
      <c r="N3" s="3">
        <f>SUMIF(A:A, "AA", C:C)
</f>
        <v>283</v>
      </c>
      <c r="O3" s="5">
        <f>N3/(N2+N3)*100</f>
        <v>73.50649351</v>
      </c>
      <c r="P3" s="5">
        <f>SUMIF(A:A, "AA", D:D)
</f>
        <v>181</v>
      </c>
      <c r="Q3" s="5">
        <f>P3/(P3+P2)*100</f>
        <v>42.58823529</v>
      </c>
      <c r="R3" s="5">
        <f>SUMIF(A:A, "AA", E:E)
</f>
        <v>464</v>
      </c>
      <c r="S3" s="5">
        <f>R3/(R3+R2)*100</f>
        <v>57.28395062</v>
      </c>
    </row>
    <row r="4">
      <c r="A4" s="3" t="s">
        <v>12</v>
      </c>
      <c r="B4" s="3" t="s">
        <v>15</v>
      </c>
      <c r="C4" s="5">
        <f>'Russel group (known)'!C4</f>
        <v>179</v>
      </c>
      <c r="D4" s="3">
        <v>134.0</v>
      </c>
      <c r="E4" s="5">
        <f t="shared" si="2"/>
        <v>313</v>
      </c>
      <c r="F4" s="5">
        <f t="shared" ref="F4:H4" si="4">C4/I4</f>
        <v>8.136363636</v>
      </c>
      <c r="G4" s="5">
        <f t="shared" si="4"/>
        <v>3.828571429</v>
      </c>
      <c r="H4" s="5">
        <f t="shared" si="4"/>
        <v>5.49122807</v>
      </c>
      <c r="I4" s="3">
        <v>22.0</v>
      </c>
      <c r="J4" s="3">
        <v>35.0</v>
      </c>
      <c r="K4" s="3">
        <v>57.0</v>
      </c>
    </row>
    <row r="5">
      <c r="A5" s="3" t="s">
        <v>9</v>
      </c>
      <c r="B5" s="3" t="s">
        <v>16</v>
      </c>
      <c r="C5" s="5">
        <f>'Russel group (known)'!C5</f>
        <v>3</v>
      </c>
      <c r="D5" s="3">
        <v>0.0</v>
      </c>
      <c r="E5" s="5">
        <f t="shared" si="2"/>
        <v>3</v>
      </c>
      <c r="F5" s="5">
        <f t="shared" ref="F5:H5" si="5">C5/I5</f>
        <v>0.1363636364</v>
      </c>
      <c r="G5" s="5">
        <f t="shared" si="5"/>
        <v>0</v>
      </c>
      <c r="H5" s="5">
        <f t="shared" si="5"/>
        <v>0.05263157895</v>
      </c>
      <c r="I5" s="3">
        <v>22.0</v>
      </c>
      <c r="J5" s="3">
        <v>35.0</v>
      </c>
      <c r="K5" s="3">
        <v>57.0</v>
      </c>
    </row>
    <row r="6">
      <c r="A6" s="3" t="s">
        <v>9</v>
      </c>
      <c r="B6" s="3" t="s">
        <v>17</v>
      </c>
      <c r="C6" s="3">
        <v>0.0</v>
      </c>
      <c r="D6" s="4">
        <v>1.0</v>
      </c>
      <c r="E6" s="5">
        <f t="shared" si="2"/>
        <v>1</v>
      </c>
      <c r="F6" s="5">
        <f t="shared" ref="F6:H6" si="6">C6/I6</f>
        <v>0</v>
      </c>
      <c r="G6" s="5">
        <f t="shared" si="6"/>
        <v>0.02857142857</v>
      </c>
      <c r="H6" s="5">
        <f t="shared" si="6"/>
        <v>0.01754385965</v>
      </c>
      <c r="I6" s="3">
        <v>22.0</v>
      </c>
      <c r="J6" s="3">
        <v>35.0</v>
      </c>
      <c r="K6" s="3">
        <v>57.0</v>
      </c>
    </row>
    <row r="7">
      <c r="A7" s="3" t="s">
        <v>9</v>
      </c>
      <c r="B7" s="3" t="s">
        <v>18</v>
      </c>
      <c r="C7" s="5">
        <f>'Russel group (known)'!C6</f>
        <v>5</v>
      </c>
      <c r="D7" s="3">
        <v>0.0</v>
      </c>
      <c r="E7" s="5">
        <f t="shared" si="2"/>
        <v>5</v>
      </c>
      <c r="F7" s="5">
        <f t="shared" ref="F7:H7" si="7">C7/I7</f>
        <v>0.2272727273</v>
      </c>
      <c r="G7" s="5">
        <f t="shared" si="7"/>
        <v>0</v>
      </c>
      <c r="H7" s="5">
        <f t="shared" si="7"/>
        <v>0.08771929825</v>
      </c>
      <c r="I7" s="3">
        <v>22.0</v>
      </c>
      <c r="J7" s="3">
        <v>35.0</v>
      </c>
      <c r="K7" s="3">
        <v>57.0</v>
      </c>
    </row>
    <row r="8">
      <c r="A8" s="3" t="s">
        <v>9</v>
      </c>
      <c r="B8" s="3" t="s">
        <v>19</v>
      </c>
      <c r="C8" s="5">
        <f>'Russel group (known)'!C7</f>
        <v>7</v>
      </c>
      <c r="D8" s="3">
        <v>42.0</v>
      </c>
      <c r="E8" s="5">
        <f t="shared" si="2"/>
        <v>49</v>
      </c>
      <c r="F8" s="5">
        <f t="shared" ref="F8:H8" si="8">C8/I8</f>
        <v>0.3181818182</v>
      </c>
      <c r="G8" s="5">
        <f t="shared" si="8"/>
        <v>1.2</v>
      </c>
      <c r="H8" s="5">
        <f t="shared" si="8"/>
        <v>0.8596491228</v>
      </c>
      <c r="I8" s="3">
        <v>22.0</v>
      </c>
      <c r="J8" s="3">
        <v>35.0</v>
      </c>
      <c r="K8" s="3">
        <v>57.0</v>
      </c>
    </row>
    <row r="9">
      <c r="A9" s="3" t="s">
        <v>9</v>
      </c>
      <c r="B9" s="3" t="s">
        <v>20</v>
      </c>
      <c r="C9" s="5">
        <f>'Russel group (known)'!C8</f>
        <v>1</v>
      </c>
      <c r="D9" s="3">
        <v>8.0</v>
      </c>
      <c r="E9" s="5">
        <f t="shared" si="2"/>
        <v>9</v>
      </c>
      <c r="F9" s="5">
        <f t="shared" ref="F9:H9" si="9">C9/I9</f>
        <v>0.04545454545</v>
      </c>
      <c r="G9" s="5">
        <f t="shared" si="9"/>
        <v>0.2285714286</v>
      </c>
      <c r="H9" s="5">
        <f t="shared" si="9"/>
        <v>0.1578947368</v>
      </c>
      <c r="I9" s="3">
        <v>22.0</v>
      </c>
      <c r="J9" s="3">
        <v>35.0</v>
      </c>
      <c r="K9" s="3">
        <v>57.0</v>
      </c>
    </row>
    <row r="10">
      <c r="A10" s="3" t="s">
        <v>12</v>
      </c>
      <c r="B10" s="3" t="s">
        <v>21</v>
      </c>
      <c r="C10" s="5">
        <f>'Russel group (known)'!C9</f>
        <v>1</v>
      </c>
      <c r="D10" s="3">
        <v>0.0</v>
      </c>
      <c r="E10" s="5">
        <f t="shared" si="2"/>
        <v>1</v>
      </c>
      <c r="F10" s="5">
        <f t="shared" ref="F10:H10" si="10">C10/I10</f>
        <v>0.04545454545</v>
      </c>
      <c r="G10" s="5">
        <f t="shared" si="10"/>
        <v>0</v>
      </c>
      <c r="H10" s="5">
        <f t="shared" si="10"/>
        <v>0.01754385965</v>
      </c>
      <c r="I10" s="3">
        <v>22.0</v>
      </c>
      <c r="J10" s="3">
        <v>35.0</v>
      </c>
      <c r="K10" s="3">
        <v>57.0</v>
      </c>
    </row>
    <row r="11">
      <c r="A11" s="3" t="s">
        <v>9</v>
      </c>
      <c r="B11" s="3" t="s">
        <v>22</v>
      </c>
      <c r="C11" s="3">
        <v>0.0</v>
      </c>
      <c r="D11" s="4">
        <v>4.0</v>
      </c>
      <c r="E11" s="5">
        <f t="shared" si="2"/>
        <v>4</v>
      </c>
      <c r="F11" s="5">
        <f t="shared" ref="F11:H11" si="11">C11/I11</f>
        <v>0</v>
      </c>
      <c r="G11" s="5">
        <f t="shared" si="11"/>
        <v>0.1142857143</v>
      </c>
      <c r="H11" s="5">
        <f t="shared" si="11"/>
        <v>0.0701754386</v>
      </c>
      <c r="I11" s="3">
        <v>22.0</v>
      </c>
      <c r="J11" s="3">
        <v>35.0</v>
      </c>
      <c r="K11" s="3">
        <v>57.0</v>
      </c>
    </row>
    <row r="12">
      <c r="A12" s="3" t="s">
        <v>9</v>
      </c>
      <c r="B12" s="3" t="s">
        <v>23</v>
      </c>
      <c r="C12" s="5">
        <f>'Russel group (known)'!C10</f>
        <v>32</v>
      </c>
      <c r="D12" s="3">
        <v>132.0</v>
      </c>
      <c r="E12" s="5">
        <f t="shared" si="2"/>
        <v>164</v>
      </c>
      <c r="F12" s="5">
        <f t="shared" ref="F12:H12" si="12">C12/I12</f>
        <v>1.454545455</v>
      </c>
      <c r="G12" s="5">
        <f t="shared" si="12"/>
        <v>3.771428571</v>
      </c>
      <c r="H12" s="5">
        <f t="shared" si="12"/>
        <v>2.877192982</v>
      </c>
      <c r="I12" s="3">
        <v>22.0</v>
      </c>
      <c r="J12" s="3">
        <v>35.0</v>
      </c>
      <c r="K12" s="3">
        <v>57.0</v>
      </c>
    </row>
    <row r="13">
      <c r="A13" s="3" t="s">
        <v>12</v>
      </c>
      <c r="B13" s="3" t="s">
        <v>23</v>
      </c>
      <c r="C13" s="3">
        <v>0.0</v>
      </c>
      <c r="D13" s="4">
        <v>2.0</v>
      </c>
      <c r="E13" s="5">
        <f t="shared" si="2"/>
        <v>2</v>
      </c>
      <c r="F13" s="5">
        <f t="shared" ref="F13:H13" si="13">C13/I13</f>
        <v>0</v>
      </c>
      <c r="G13" s="5">
        <f t="shared" si="13"/>
        <v>0.05714285714</v>
      </c>
      <c r="H13" s="5">
        <f t="shared" si="13"/>
        <v>0.0350877193</v>
      </c>
      <c r="I13" s="3">
        <v>22.0</v>
      </c>
      <c r="J13" s="3">
        <v>35.0</v>
      </c>
      <c r="K13" s="3">
        <v>57.0</v>
      </c>
    </row>
    <row r="14">
      <c r="A14" s="3" t="s">
        <v>9</v>
      </c>
      <c r="B14" s="3" t="s">
        <v>24</v>
      </c>
      <c r="C14" s="5">
        <f>'Russel group (known)'!C11</f>
        <v>11</v>
      </c>
      <c r="D14" s="3">
        <v>0.0</v>
      </c>
      <c r="E14" s="5">
        <f t="shared" si="2"/>
        <v>11</v>
      </c>
      <c r="F14" s="5">
        <f t="shared" ref="F14:H14" si="14">C14/I14</f>
        <v>0.5</v>
      </c>
      <c r="G14" s="5">
        <f t="shared" si="14"/>
        <v>0</v>
      </c>
      <c r="H14" s="5">
        <f t="shared" si="14"/>
        <v>0.1929824561</v>
      </c>
      <c r="I14" s="3">
        <v>22.0</v>
      </c>
      <c r="J14" s="3">
        <v>35.0</v>
      </c>
      <c r="K14" s="3">
        <v>57.0</v>
      </c>
    </row>
    <row r="15">
      <c r="A15" s="3" t="s">
        <v>9</v>
      </c>
      <c r="B15" s="3" t="s">
        <v>25</v>
      </c>
      <c r="C15" s="5">
        <f>'Russel group (known)'!C12</f>
        <v>4</v>
      </c>
      <c r="D15" s="3">
        <v>0.0</v>
      </c>
      <c r="E15" s="5">
        <f t="shared" si="2"/>
        <v>4</v>
      </c>
      <c r="F15" s="5">
        <f t="shared" ref="F15:H15" si="15">C15/I15</f>
        <v>0.1818181818</v>
      </c>
      <c r="G15" s="5">
        <f t="shared" si="15"/>
        <v>0</v>
      </c>
      <c r="H15" s="5">
        <f t="shared" si="15"/>
        <v>0.0701754386</v>
      </c>
      <c r="I15" s="3">
        <v>22.0</v>
      </c>
      <c r="J15" s="3">
        <v>35.0</v>
      </c>
      <c r="K15" s="3">
        <v>57.0</v>
      </c>
    </row>
    <row r="16">
      <c r="A16" s="3" t="s">
        <v>9</v>
      </c>
      <c r="B16" s="3" t="s">
        <v>26</v>
      </c>
      <c r="C16" s="5">
        <f>'Russel group (known)'!C13</f>
        <v>2</v>
      </c>
      <c r="D16" s="3">
        <v>4.0</v>
      </c>
      <c r="E16" s="5">
        <f t="shared" si="2"/>
        <v>6</v>
      </c>
      <c r="F16" s="5">
        <f t="shared" ref="F16:H16" si="16">C16/I16</f>
        <v>0.09090909091</v>
      </c>
      <c r="G16" s="5">
        <f t="shared" si="16"/>
        <v>0.1142857143</v>
      </c>
      <c r="H16" s="5">
        <f t="shared" si="16"/>
        <v>0.1052631579</v>
      </c>
      <c r="I16" s="3">
        <v>22.0</v>
      </c>
      <c r="J16" s="3">
        <v>35.0</v>
      </c>
      <c r="K16" s="3">
        <v>57.0</v>
      </c>
    </row>
    <row r="17">
      <c r="A17" s="3" t="s">
        <v>9</v>
      </c>
      <c r="B17" s="3" t="s">
        <v>27</v>
      </c>
      <c r="C17" s="5">
        <f>'Russel group (known)'!C14</f>
        <v>13</v>
      </c>
      <c r="D17" s="3">
        <v>0.0</v>
      </c>
      <c r="E17" s="5">
        <f t="shared" si="2"/>
        <v>13</v>
      </c>
      <c r="F17" s="5">
        <f t="shared" ref="F17:H17" si="17">C17/I17</f>
        <v>0.5909090909</v>
      </c>
      <c r="G17" s="5">
        <f t="shared" si="17"/>
        <v>0</v>
      </c>
      <c r="H17" s="5">
        <f t="shared" si="17"/>
        <v>0.2280701754</v>
      </c>
      <c r="I17" s="3">
        <v>22.0</v>
      </c>
      <c r="J17" s="3">
        <v>35.0</v>
      </c>
      <c r="K17" s="3">
        <v>57.0</v>
      </c>
    </row>
    <row r="18">
      <c r="A18" s="3" t="s">
        <v>9</v>
      </c>
      <c r="B18" s="3" t="s">
        <v>28</v>
      </c>
      <c r="C18" s="3">
        <v>0.0</v>
      </c>
      <c r="D18" s="4">
        <v>7.0</v>
      </c>
      <c r="E18" s="5">
        <f t="shared" si="2"/>
        <v>7</v>
      </c>
      <c r="F18" s="5">
        <f t="shared" ref="F18:H18" si="18">C18/I18</f>
        <v>0</v>
      </c>
      <c r="G18" s="5">
        <f t="shared" si="18"/>
        <v>0.2</v>
      </c>
      <c r="H18" s="5">
        <f t="shared" si="18"/>
        <v>0.1228070175</v>
      </c>
      <c r="I18" s="3">
        <v>22.0</v>
      </c>
      <c r="J18" s="3">
        <v>35.0</v>
      </c>
      <c r="K18" s="3">
        <v>57.0</v>
      </c>
    </row>
    <row r="19">
      <c r="A19" s="3" t="s">
        <v>12</v>
      </c>
      <c r="B19" s="3" t="s">
        <v>29</v>
      </c>
      <c r="C19" s="3">
        <v>10.0</v>
      </c>
      <c r="D19" s="4">
        <v>33.0</v>
      </c>
      <c r="E19" s="5">
        <f t="shared" si="2"/>
        <v>43</v>
      </c>
      <c r="F19" s="5">
        <f t="shared" ref="F19:H19" si="19">C19/I19</f>
        <v>0.4545454545</v>
      </c>
      <c r="G19" s="5">
        <f t="shared" si="19"/>
        <v>0.9428571429</v>
      </c>
      <c r="H19" s="5">
        <f t="shared" si="19"/>
        <v>0.7543859649</v>
      </c>
      <c r="I19" s="3">
        <v>22.0</v>
      </c>
      <c r="J19" s="3">
        <v>35.0</v>
      </c>
      <c r="K19" s="3">
        <v>57.0</v>
      </c>
    </row>
    <row r="20">
      <c r="A20" s="3" t="s">
        <v>12</v>
      </c>
      <c r="B20" s="3" t="s">
        <v>30</v>
      </c>
      <c r="C20" s="5">
        <f>'Russel group (known)'!C16</f>
        <v>73</v>
      </c>
      <c r="D20" s="3">
        <v>1.0</v>
      </c>
      <c r="E20" s="5">
        <f t="shared" si="2"/>
        <v>74</v>
      </c>
      <c r="F20" s="5">
        <f t="shared" ref="F20:H20" si="20">C20/I20</f>
        <v>3.318181818</v>
      </c>
      <c r="G20" s="5">
        <f t="shared" si="20"/>
        <v>0.02857142857</v>
      </c>
      <c r="H20" s="5">
        <f t="shared" si="20"/>
        <v>1.298245614</v>
      </c>
      <c r="I20" s="3">
        <v>22.0</v>
      </c>
      <c r="J20" s="3">
        <v>35.0</v>
      </c>
      <c r="K20" s="3">
        <v>57.0</v>
      </c>
    </row>
    <row r="21">
      <c r="A21" s="3" t="s">
        <v>12</v>
      </c>
      <c r="B21" s="3" t="s">
        <v>31</v>
      </c>
      <c r="C21" s="5">
        <f>'Russel group (known)'!C17</f>
        <v>3</v>
      </c>
      <c r="D21" s="3">
        <v>4.0</v>
      </c>
      <c r="E21" s="5">
        <f t="shared" si="2"/>
        <v>7</v>
      </c>
      <c r="F21" s="5">
        <f t="shared" ref="F21:H21" si="21">C21/I21</f>
        <v>0.1363636364</v>
      </c>
      <c r="G21" s="5">
        <f t="shared" si="21"/>
        <v>0.1142857143</v>
      </c>
      <c r="H21" s="5">
        <f t="shared" si="21"/>
        <v>0.1228070175</v>
      </c>
      <c r="I21" s="3">
        <v>22.0</v>
      </c>
      <c r="J21" s="3">
        <v>35.0</v>
      </c>
      <c r="K21" s="3">
        <v>57.0</v>
      </c>
    </row>
    <row r="22">
      <c r="A22" s="3" t="s">
        <v>12</v>
      </c>
      <c r="B22" s="3" t="s">
        <v>32</v>
      </c>
      <c r="C22" s="5">
        <f>'Russel group (known)'!C18</f>
        <v>9</v>
      </c>
      <c r="D22" s="3">
        <v>6.0</v>
      </c>
      <c r="E22" s="5">
        <f t="shared" si="2"/>
        <v>15</v>
      </c>
      <c r="F22" s="5">
        <f t="shared" ref="F22:H22" si="22">C22/I22</f>
        <v>0.4090909091</v>
      </c>
      <c r="G22" s="5">
        <f t="shared" si="22"/>
        <v>0.1714285714</v>
      </c>
      <c r="H22" s="5">
        <f t="shared" si="22"/>
        <v>0.2631578947</v>
      </c>
      <c r="I22" s="3">
        <v>22.0</v>
      </c>
      <c r="J22" s="3">
        <v>35.0</v>
      </c>
      <c r="K22" s="3">
        <v>57.0</v>
      </c>
    </row>
    <row r="23">
      <c r="A23" s="3" t="s">
        <v>12</v>
      </c>
      <c r="B23" s="3" t="s">
        <v>33</v>
      </c>
      <c r="C23" s="5">
        <f>'Russel group (known)'!C19</f>
        <v>1</v>
      </c>
      <c r="D23" s="3">
        <v>0.0</v>
      </c>
      <c r="E23" s="5">
        <f t="shared" si="2"/>
        <v>1</v>
      </c>
      <c r="F23" s="5">
        <f t="shared" ref="F23:H23" si="23">C23/I23</f>
        <v>0.04545454545</v>
      </c>
      <c r="G23" s="5">
        <f t="shared" si="23"/>
        <v>0</v>
      </c>
      <c r="H23" s="5">
        <f t="shared" si="23"/>
        <v>0.01754385965</v>
      </c>
      <c r="I23" s="3">
        <v>22.0</v>
      </c>
      <c r="J23" s="3">
        <v>35.0</v>
      </c>
      <c r="K23" s="3">
        <v>57.0</v>
      </c>
    </row>
    <row r="24">
      <c r="A24" s="3" t="s">
        <v>9</v>
      </c>
      <c r="B24" s="3" t="s">
        <v>34</v>
      </c>
      <c r="C24" s="3">
        <v>0.0</v>
      </c>
      <c r="D24" s="4">
        <v>7.0</v>
      </c>
      <c r="E24" s="5">
        <f t="shared" si="2"/>
        <v>7</v>
      </c>
      <c r="F24" s="5">
        <f t="shared" ref="F24:H24" si="24">C24/I24</f>
        <v>0</v>
      </c>
      <c r="G24" s="5">
        <f t="shared" si="24"/>
        <v>0.2</v>
      </c>
      <c r="H24" s="5">
        <f t="shared" si="24"/>
        <v>0.1228070175</v>
      </c>
      <c r="I24" s="3">
        <v>22.0</v>
      </c>
      <c r="J24" s="3">
        <v>35.0</v>
      </c>
      <c r="K24" s="3">
        <v>57.0</v>
      </c>
    </row>
    <row r="25">
      <c r="A25" s="3" t="s">
        <v>9</v>
      </c>
      <c r="B25" s="3" t="s">
        <v>35</v>
      </c>
      <c r="C25" s="3">
        <v>0.0</v>
      </c>
      <c r="D25" s="4">
        <v>7.0</v>
      </c>
      <c r="E25" s="5">
        <f t="shared" si="2"/>
        <v>7</v>
      </c>
      <c r="F25" s="5">
        <f t="shared" ref="F25:H25" si="25">C25/I25</f>
        <v>0</v>
      </c>
      <c r="G25" s="5">
        <f t="shared" si="25"/>
        <v>0.2</v>
      </c>
      <c r="H25" s="5">
        <f t="shared" si="25"/>
        <v>0.1228070175</v>
      </c>
      <c r="I25" s="3">
        <v>22.0</v>
      </c>
      <c r="J25" s="3">
        <v>35.0</v>
      </c>
      <c r="K25" s="3">
        <v>57.0</v>
      </c>
    </row>
    <row r="26">
      <c r="A26" s="3" t="s">
        <v>9</v>
      </c>
      <c r="B26" s="3" t="s">
        <v>36</v>
      </c>
      <c r="C26" s="3">
        <v>0.0</v>
      </c>
      <c r="D26" s="4">
        <v>4.0</v>
      </c>
      <c r="E26" s="5">
        <f t="shared" si="2"/>
        <v>4</v>
      </c>
      <c r="F26" s="5">
        <f t="shared" ref="F26:H26" si="26">C26/I26</f>
        <v>0</v>
      </c>
      <c r="G26" s="5">
        <f t="shared" si="26"/>
        <v>0.1142857143</v>
      </c>
      <c r="H26" s="5">
        <f t="shared" si="26"/>
        <v>0.0701754386</v>
      </c>
      <c r="I26" s="3">
        <v>22.0</v>
      </c>
      <c r="J26" s="3">
        <v>35.0</v>
      </c>
      <c r="K26" s="3">
        <v>57.0</v>
      </c>
    </row>
    <row r="27">
      <c r="A27" s="3" t="s">
        <v>9</v>
      </c>
      <c r="B27" s="3" t="s">
        <v>37</v>
      </c>
      <c r="C27" s="5">
        <f>'Russel group (known)'!C20</f>
        <v>1</v>
      </c>
      <c r="D27" s="3">
        <v>4.0</v>
      </c>
      <c r="E27" s="5">
        <f t="shared" si="2"/>
        <v>5</v>
      </c>
      <c r="F27" s="5">
        <f t="shared" ref="F27:H27" si="27">C27/I27</f>
        <v>0.04545454545</v>
      </c>
      <c r="G27" s="5">
        <f t="shared" si="27"/>
        <v>0.1142857143</v>
      </c>
      <c r="H27" s="5">
        <f t="shared" si="27"/>
        <v>0.08771929825</v>
      </c>
      <c r="I27" s="3">
        <v>22.0</v>
      </c>
      <c r="J27" s="3">
        <v>35.0</v>
      </c>
      <c r="K27" s="3">
        <v>57.0</v>
      </c>
    </row>
    <row r="28">
      <c r="A28" s="3" t="s">
        <v>9</v>
      </c>
      <c r="B28" s="3" t="s">
        <v>38</v>
      </c>
      <c r="C28" s="3">
        <v>18.0</v>
      </c>
      <c r="D28" s="4">
        <v>7.0</v>
      </c>
      <c r="E28" s="5">
        <f t="shared" si="2"/>
        <v>25</v>
      </c>
      <c r="F28" s="5">
        <f t="shared" ref="F28:H28" si="28">C28/I28</f>
        <v>0.8181818182</v>
      </c>
      <c r="G28" s="5">
        <f t="shared" si="28"/>
        <v>0.2</v>
      </c>
      <c r="H28" s="5">
        <f t="shared" si="28"/>
        <v>0.4385964912</v>
      </c>
      <c r="I28" s="3">
        <v>22.0</v>
      </c>
      <c r="J28" s="3">
        <v>35.0</v>
      </c>
      <c r="K28" s="3">
        <v>57.0</v>
      </c>
    </row>
    <row r="29">
      <c r="A29" s="3" t="s">
        <v>9</v>
      </c>
      <c r="B29" s="3" t="s">
        <v>39</v>
      </c>
      <c r="C29" s="3">
        <v>0.0</v>
      </c>
      <c r="D29" s="4">
        <v>1.0</v>
      </c>
      <c r="E29" s="5">
        <f t="shared" si="2"/>
        <v>1</v>
      </c>
      <c r="F29" s="5">
        <f t="shared" ref="F29:H29" si="29">C29/I29</f>
        <v>0</v>
      </c>
      <c r="G29" s="5">
        <f t="shared" si="29"/>
        <v>0.02857142857</v>
      </c>
      <c r="H29" s="5">
        <f t="shared" si="29"/>
        <v>0.01754385965</v>
      </c>
      <c r="I29" s="3">
        <v>22.0</v>
      </c>
      <c r="J29" s="3">
        <v>35.0</v>
      </c>
      <c r="K29" s="3">
        <v>57.0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3" max="3" width="16.38"/>
  </cols>
  <sheetData>
    <row r="1">
      <c r="A1" s="6" t="s">
        <v>1</v>
      </c>
      <c r="B1" s="6" t="s">
        <v>0</v>
      </c>
      <c r="C1" s="7" t="s">
        <v>40</v>
      </c>
    </row>
    <row r="2">
      <c r="A2" s="3" t="s">
        <v>41</v>
      </c>
      <c r="B2" s="3" t="s">
        <v>9</v>
      </c>
      <c r="C2" s="3">
        <v>5.0</v>
      </c>
    </row>
    <row r="3">
      <c r="A3" s="3" t="s">
        <v>42</v>
      </c>
      <c r="B3" s="3" t="s">
        <v>12</v>
      </c>
      <c r="C3" s="3">
        <v>7.0</v>
      </c>
    </row>
    <row r="4">
      <c r="A4" s="3" t="s">
        <v>15</v>
      </c>
      <c r="B4" s="3" t="s">
        <v>12</v>
      </c>
      <c r="C4" s="3">
        <v>179.0</v>
      </c>
    </row>
    <row r="5">
      <c r="A5" s="3" t="s">
        <v>16</v>
      </c>
      <c r="B5" s="3" t="s">
        <v>9</v>
      </c>
      <c r="C5" s="3">
        <v>3.0</v>
      </c>
    </row>
    <row r="6">
      <c r="A6" s="3" t="s">
        <v>18</v>
      </c>
      <c r="B6" s="3" t="s">
        <v>9</v>
      </c>
      <c r="C6" s="3">
        <v>5.0</v>
      </c>
    </row>
    <row r="7">
      <c r="A7" s="3" t="s">
        <v>19</v>
      </c>
      <c r="B7" s="3" t="s">
        <v>9</v>
      </c>
      <c r="C7" s="3">
        <v>7.0</v>
      </c>
    </row>
    <row r="8">
      <c r="A8" s="3" t="s">
        <v>20</v>
      </c>
      <c r="B8" s="3" t="s">
        <v>9</v>
      </c>
      <c r="C8" s="3">
        <v>1.0</v>
      </c>
    </row>
    <row r="9">
      <c r="A9" s="3" t="s">
        <v>21</v>
      </c>
      <c r="B9" s="3" t="s">
        <v>12</v>
      </c>
      <c r="C9" s="3">
        <v>1.0</v>
      </c>
    </row>
    <row r="10">
      <c r="A10" s="3" t="s">
        <v>23</v>
      </c>
      <c r="B10" s="3" t="s">
        <v>9</v>
      </c>
      <c r="C10" s="3">
        <v>32.0</v>
      </c>
    </row>
    <row r="11">
      <c r="A11" s="3" t="s">
        <v>24</v>
      </c>
      <c r="B11" s="3" t="s">
        <v>9</v>
      </c>
      <c r="C11" s="3">
        <v>11.0</v>
      </c>
    </row>
    <row r="12">
      <c r="A12" s="3" t="s">
        <v>25</v>
      </c>
      <c r="B12" s="3" t="s">
        <v>9</v>
      </c>
      <c r="C12" s="3">
        <v>4.0</v>
      </c>
    </row>
    <row r="13">
      <c r="A13" s="3" t="s">
        <v>26</v>
      </c>
      <c r="B13" s="3" t="s">
        <v>9</v>
      </c>
      <c r="C13" s="3">
        <v>2.0</v>
      </c>
    </row>
    <row r="14">
      <c r="A14" s="3" t="s">
        <v>27</v>
      </c>
      <c r="B14" s="3" t="s">
        <v>9</v>
      </c>
      <c r="C14" s="3">
        <v>13.0</v>
      </c>
    </row>
    <row r="15">
      <c r="A15" s="3" t="s">
        <v>43</v>
      </c>
      <c r="B15" s="3" t="s">
        <v>12</v>
      </c>
      <c r="C15" s="3">
        <v>10.0</v>
      </c>
    </row>
    <row r="16">
      <c r="A16" s="3" t="s">
        <v>30</v>
      </c>
      <c r="B16" s="3" t="s">
        <v>12</v>
      </c>
      <c r="C16" s="3">
        <v>73.0</v>
      </c>
    </row>
    <row r="17">
      <c r="A17" s="3" t="s">
        <v>31</v>
      </c>
      <c r="B17" s="3" t="s">
        <v>12</v>
      </c>
      <c r="C17" s="3">
        <v>3.0</v>
      </c>
    </row>
    <row r="18">
      <c r="A18" s="3" t="s">
        <v>32</v>
      </c>
      <c r="B18" s="3" t="s">
        <v>12</v>
      </c>
      <c r="C18" s="3">
        <v>9.0</v>
      </c>
    </row>
    <row r="19">
      <c r="A19" s="3" t="s">
        <v>33</v>
      </c>
      <c r="B19" s="3" t="s">
        <v>12</v>
      </c>
      <c r="C19" s="3">
        <v>1.0</v>
      </c>
    </row>
    <row r="20">
      <c r="A20" s="3" t="s">
        <v>37</v>
      </c>
      <c r="B20" s="3" t="s">
        <v>9</v>
      </c>
      <c r="C20" s="3">
        <v>1.0</v>
      </c>
    </row>
    <row r="21">
      <c r="A21" s="3" t="s">
        <v>44</v>
      </c>
      <c r="B21" s="3" t="s">
        <v>9</v>
      </c>
      <c r="C21" s="3">
        <v>18.0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3" max="3" width="16.38"/>
  </cols>
  <sheetData>
    <row r="1">
      <c r="A1" s="6" t="s">
        <v>1</v>
      </c>
      <c r="B1" s="6" t="s">
        <v>0</v>
      </c>
      <c r="C1" s="7" t="s">
        <v>40</v>
      </c>
    </row>
    <row r="2">
      <c r="A2" s="3" t="s">
        <v>10</v>
      </c>
      <c r="B2" s="3" t="s">
        <v>9</v>
      </c>
      <c r="C2" s="3">
        <v>16.0</v>
      </c>
    </row>
    <row r="3">
      <c r="A3" s="3" t="s">
        <v>13</v>
      </c>
      <c r="B3" s="3" t="s">
        <v>12</v>
      </c>
      <c r="C3" s="3">
        <v>1.0</v>
      </c>
    </row>
    <row r="4">
      <c r="A4" s="3" t="s">
        <v>15</v>
      </c>
      <c r="B4" s="3" t="s">
        <v>12</v>
      </c>
      <c r="C4" s="3">
        <v>134.0</v>
      </c>
    </row>
    <row r="5">
      <c r="A5" s="3" t="s">
        <v>17</v>
      </c>
      <c r="B5" s="3" t="s">
        <v>9</v>
      </c>
      <c r="C5" s="3">
        <v>1.0</v>
      </c>
    </row>
    <row r="6">
      <c r="A6" s="3" t="s">
        <v>19</v>
      </c>
      <c r="B6" s="3" t="s">
        <v>9</v>
      </c>
      <c r="C6" s="3">
        <v>42.0</v>
      </c>
    </row>
    <row r="7">
      <c r="A7" s="3" t="s">
        <v>20</v>
      </c>
      <c r="B7" s="3" t="s">
        <v>9</v>
      </c>
      <c r="C7" s="3">
        <v>8.0</v>
      </c>
    </row>
    <row r="8">
      <c r="A8" s="3" t="s">
        <v>22</v>
      </c>
      <c r="B8" s="3" t="s">
        <v>9</v>
      </c>
      <c r="C8" s="3">
        <v>4.0</v>
      </c>
    </row>
    <row r="9">
      <c r="A9" s="3" t="s">
        <v>23</v>
      </c>
      <c r="B9" s="3" t="s">
        <v>9</v>
      </c>
      <c r="C9" s="3">
        <v>132.0</v>
      </c>
    </row>
    <row r="10">
      <c r="A10" s="3" t="s">
        <v>23</v>
      </c>
      <c r="B10" s="3" t="s">
        <v>12</v>
      </c>
      <c r="C10" s="3">
        <v>2.0</v>
      </c>
    </row>
    <row r="11">
      <c r="A11" s="3" t="s">
        <v>26</v>
      </c>
      <c r="B11" s="3" t="s">
        <v>9</v>
      </c>
      <c r="C11" s="3">
        <v>4.0</v>
      </c>
    </row>
    <row r="12">
      <c r="A12" s="3" t="s">
        <v>28</v>
      </c>
      <c r="B12" s="3" t="s">
        <v>9</v>
      </c>
      <c r="C12" s="3">
        <v>7.0</v>
      </c>
    </row>
    <row r="13">
      <c r="A13" s="3" t="s">
        <v>29</v>
      </c>
      <c r="B13" s="3" t="s">
        <v>12</v>
      </c>
      <c r="C13" s="3">
        <v>33.0</v>
      </c>
    </row>
    <row r="14">
      <c r="A14" s="3" t="s">
        <v>45</v>
      </c>
      <c r="B14" s="3" t="s">
        <v>12</v>
      </c>
      <c r="C14" s="3">
        <v>1.0</v>
      </c>
    </row>
    <row r="15">
      <c r="A15" s="3" t="s">
        <v>31</v>
      </c>
      <c r="B15" s="3" t="s">
        <v>12</v>
      </c>
      <c r="C15" s="3">
        <v>4.0</v>
      </c>
    </row>
    <row r="16">
      <c r="A16" s="3" t="s">
        <v>46</v>
      </c>
      <c r="B16" s="3" t="s">
        <v>12</v>
      </c>
      <c r="C16" s="3">
        <v>6.0</v>
      </c>
    </row>
    <row r="17">
      <c r="A17" s="3" t="s">
        <v>34</v>
      </c>
      <c r="B17" s="3" t="s">
        <v>9</v>
      </c>
      <c r="C17" s="3">
        <v>7.0</v>
      </c>
    </row>
    <row r="18">
      <c r="A18" s="3" t="s">
        <v>35</v>
      </c>
      <c r="B18" s="3" t="s">
        <v>9</v>
      </c>
      <c r="C18" s="3">
        <v>7.0</v>
      </c>
    </row>
    <row r="19">
      <c r="A19" s="3" t="s">
        <v>36</v>
      </c>
      <c r="B19" s="3" t="s">
        <v>9</v>
      </c>
      <c r="C19" s="3">
        <v>4.0</v>
      </c>
    </row>
    <row r="20">
      <c r="A20" s="3" t="s">
        <v>37</v>
      </c>
      <c r="B20" s="3" t="s">
        <v>9</v>
      </c>
      <c r="C20" s="3">
        <v>4.0</v>
      </c>
    </row>
    <row r="21">
      <c r="A21" s="3" t="s">
        <v>38</v>
      </c>
      <c r="B21" s="3" t="s">
        <v>9</v>
      </c>
      <c r="C21" s="3">
        <v>7.0</v>
      </c>
    </row>
    <row r="22">
      <c r="A22" s="3" t="s">
        <v>39</v>
      </c>
      <c r="B22" s="3" t="s">
        <v>9</v>
      </c>
      <c r="C22" s="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hidden="1" min="3" max="5" width="12.63"/>
    <col customWidth="1" min="6" max="6" width="17.25"/>
    <col customWidth="1" min="7" max="7" width="13.38"/>
    <col hidden="1" min="9" max="11" width="12.63"/>
    <col hidden="1" min="14" max="14" width="12.63"/>
    <col hidden="1" min="16" max="16" width="12.63"/>
    <col hidden="1" min="18" max="18" width="12.63"/>
  </cols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N1" s="3" t="s">
        <v>7</v>
      </c>
      <c r="O1" s="1" t="s">
        <v>2</v>
      </c>
      <c r="P1" s="1" t="s">
        <v>8</v>
      </c>
      <c r="Q1" s="1" t="s">
        <v>5</v>
      </c>
      <c r="R1" s="1" t="s">
        <v>4</v>
      </c>
      <c r="S1" s="1" t="s">
        <v>6</v>
      </c>
    </row>
    <row r="2">
      <c r="A2" s="2" t="s">
        <v>9</v>
      </c>
      <c r="B2" s="2" t="s">
        <v>47</v>
      </c>
      <c r="C2" s="8">
        <v>7.0</v>
      </c>
      <c r="D2" s="8">
        <v>20.0</v>
      </c>
      <c r="E2" s="5">
        <f t="shared" ref="E2:E6" si="2">SUM(C2:D2)</f>
        <v>27</v>
      </c>
      <c r="F2" s="5">
        <f t="shared" ref="F2:H2" si="1">C2/I2</f>
        <v>0.3181818182</v>
      </c>
      <c r="G2" s="5">
        <f t="shared" si="1"/>
        <v>0.5714285714</v>
      </c>
      <c r="H2" s="5">
        <f t="shared" si="1"/>
        <v>0.4736842105</v>
      </c>
      <c r="I2" s="3">
        <v>22.0</v>
      </c>
      <c r="J2" s="3">
        <v>35.0</v>
      </c>
      <c r="K2" s="3">
        <v>57.0</v>
      </c>
      <c r="M2" s="3" t="s">
        <v>11</v>
      </c>
      <c r="N2" s="5">
        <f>SUMIF(A:A, "A", C:C)
</f>
        <v>9</v>
      </c>
      <c r="O2" s="5">
        <f>N2/(N2+N3)*100</f>
        <v>100</v>
      </c>
      <c r="P2" s="5">
        <f>SUMIF(A:A, "A", D:D)
</f>
        <v>23</v>
      </c>
      <c r="Q2" s="5">
        <f>P2/(P2+P3)*100</f>
        <v>100</v>
      </c>
      <c r="R2" s="5">
        <f>SUMIF(A:A, "A", E:E)
</f>
        <v>32</v>
      </c>
      <c r="S2" s="5">
        <f>R2/(R2+R3)*100</f>
        <v>100</v>
      </c>
    </row>
    <row r="3">
      <c r="A3" s="2" t="s">
        <v>9</v>
      </c>
      <c r="B3" s="2" t="s">
        <v>48</v>
      </c>
      <c r="C3" s="4">
        <v>1.0</v>
      </c>
      <c r="D3" s="8">
        <v>1.0</v>
      </c>
      <c r="E3" s="5">
        <f t="shared" si="2"/>
        <v>2</v>
      </c>
      <c r="F3" s="5">
        <f t="shared" ref="F3:H3" si="3">C3/I3</f>
        <v>0.04545454545</v>
      </c>
      <c r="G3" s="5">
        <f t="shared" si="3"/>
        <v>0.02857142857</v>
      </c>
      <c r="H3" s="5">
        <f t="shared" si="3"/>
        <v>0.0350877193</v>
      </c>
      <c r="I3" s="3">
        <v>22.0</v>
      </c>
      <c r="J3" s="3">
        <v>35.0</v>
      </c>
      <c r="K3" s="3">
        <v>57.0</v>
      </c>
      <c r="M3" s="3" t="s">
        <v>14</v>
      </c>
      <c r="N3" s="3">
        <f>SUMIF(A:A, "AA", C:C)
</f>
        <v>0</v>
      </c>
      <c r="O3" s="5">
        <f>N3/(N2+N3)*100</f>
        <v>0</v>
      </c>
      <c r="P3" s="5">
        <f>SUMIF(A:A, "AA", D:D)
</f>
        <v>0</v>
      </c>
      <c r="Q3" s="5">
        <f>P3/(P3+P2)*100</f>
        <v>0</v>
      </c>
      <c r="R3" s="5">
        <f>SUMIF(A:A, "AA", E:E)
</f>
        <v>0</v>
      </c>
      <c r="S3" s="5">
        <f>R3/(R3+R2)*100</f>
        <v>0</v>
      </c>
    </row>
    <row r="4">
      <c r="A4" s="2" t="s">
        <v>9</v>
      </c>
      <c r="B4" s="2" t="s">
        <v>49</v>
      </c>
      <c r="C4" s="4">
        <v>1.0</v>
      </c>
      <c r="E4" s="5">
        <f t="shared" si="2"/>
        <v>1</v>
      </c>
      <c r="F4" s="5">
        <f t="shared" ref="F4:H4" si="4">C4/I4</f>
        <v>0.04545454545</v>
      </c>
      <c r="G4" s="5">
        <f t="shared" si="4"/>
        <v>0</v>
      </c>
      <c r="H4" s="5">
        <f t="shared" si="4"/>
        <v>0.01754385965</v>
      </c>
      <c r="I4" s="3">
        <v>22.0</v>
      </c>
      <c r="J4" s="3">
        <v>35.0</v>
      </c>
      <c r="K4" s="3">
        <v>57.0</v>
      </c>
    </row>
    <row r="5">
      <c r="A5" s="2" t="s">
        <v>9</v>
      </c>
      <c r="B5" s="2" t="s">
        <v>50</v>
      </c>
      <c r="C5" s="8">
        <v>0.0</v>
      </c>
      <c r="D5" s="4">
        <v>1.0</v>
      </c>
      <c r="E5" s="5">
        <f t="shared" si="2"/>
        <v>1</v>
      </c>
      <c r="F5" s="5">
        <f t="shared" ref="F5:H5" si="5">C5/I5</f>
        <v>0</v>
      </c>
      <c r="G5" s="5">
        <f t="shared" si="5"/>
        <v>0.02857142857</v>
      </c>
      <c r="H5" s="5">
        <f t="shared" si="5"/>
        <v>0.01754385965</v>
      </c>
      <c r="I5" s="3">
        <v>22.0</v>
      </c>
      <c r="J5" s="3">
        <v>35.0</v>
      </c>
      <c r="K5" s="3">
        <v>57.0</v>
      </c>
    </row>
    <row r="6">
      <c r="A6" s="2" t="s">
        <v>9</v>
      </c>
      <c r="B6" s="2" t="s">
        <v>51</v>
      </c>
      <c r="C6" s="8">
        <v>0.0</v>
      </c>
      <c r="D6" s="4">
        <v>1.0</v>
      </c>
      <c r="E6" s="5">
        <f t="shared" si="2"/>
        <v>1</v>
      </c>
      <c r="F6" s="5">
        <f t="shared" ref="F6:H6" si="6">C6/I6</f>
        <v>0</v>
      </c>
      <c r="G6" s="5">
        <f t="shared" si="6"/>
        <v>0.02857142857</v>
      </c>
      <c r="H6" s="5">
        <f t="shared" si="6"/>
        <v>0.01754385965</v>
      </c>
      <c r="I6" s="3">
        <v>22.0</v>
      </c>
      <c r="J6" s="3">
        <v>35.0</v>
      </c>
      <c r="K6" s="3">
        <v>57.0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</v>
      </c>
      <c r="B1" s="6" t="s">
        <v>0</v>
      </c>
      <c r="C1" s="7" t="s">
        <v>40</v>
      </c>
    </row>
    <row r="2">
      <c r="A2" s="2" t="s">
        <v>47</v>
      </c>
      <c r="B2" s="2" t="s">
        <v>9</v>
      </c>
      <c r="C2" s="8">
        <v>7.0</v>
      </c>
    </row>
    <row r="3">
      <c r="A3" s="2" t="s">
        <v>48</v>
      </c>
      <c r="B3" s="2" t="s">
        <v>9</v>
      </c>
      <c r="C3" s="4">
        <v>1.0</v>
      </c>
    </row>
    <row r="4">
      <c r="A4" s="2" t="s">
        <v>49</v>
      </c>
      <c r="B4" s="2" t="s">
        <v>9</v>
      </c>
      <c r="C4" s="4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</cols>
  <sheetData>
    <row r="1">
      <c r="A1" s="6" t="s">
        <v>1</v>
      </c>
      <c r="B1" s="6" t="s">
        <v>0</v>
      </c>
      <c r="C1" s="7" t="s">
        <v>40</v>
      </c>
    </row>
    <row r="2">
      <c r="A2" s="2" t="s">
        <v>47</v>
      </c>
      <c r="B2" s="2" t="s">
        <v>9</v>
      </c>
      <c r="C2" s="8">
        <v>20.0</v>
      </c>
    </row>
    <row r="3">
      <c r="A3" s="2" t="s">
        <v>50</v>
      </c>
      <c r="B3" s="2" t="s">
        <v>9</v>
      </c>
      <c r="C3" s="4">
        <v>1.0</v>
      </c>
    </row>
    <row r="4">
      <c r="A4" s="2" t="s">
        <v>52</v>
      </c>
      <c r="B4" s="2" t="s">
        <v>9</v>
      </c>
      <c r="C4" s="4">
        <v>1.0</v>
      </c>
    </row>
    <row r="5">
      <c r="A5" s="2" t="s">
        <v>51</v>
      </c>
      <c r="B5" s="2" t="s">
        <v>9</v>
      </c>
      <c r="C5" s="4">
        <v>1.0</v>
      </c>
      <c r="D5" s="2"/>
    </row>
  </sheetData>
  <drawing r:id="rId1"/>
</worksheet>
</file>