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\Desktop\"/>
    </mc:Choice>
  </mc:AlternateContent>
  <xr:revisionPtr revIDLastSave="0" documentId="13_ncr:1_{24B40A2E-D8B3-46EB-A301-F09094330860}" xr6:coauthVersionLast="44" xr6:coauthVersionMax="44" xr10:uidLastSave="{00000000-0000-0000-0000-000000000000}"/>
  <bookViews>
    <workbookView xWindow="-10848" yWindow="3348" windowWidth="21864" windowHeight="9420" xr2:uid="{D5DE9995-E11F-42A3-8D7F-F97C31216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6" i="1"/>
  <c r="J31" i="1"/>
  <c r="J32" i="1"/>
  <c r="J3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" i="1"/>
  <c r="I30" i="1"/>
  <c r="C5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9" i="1"/>
  <c r="L3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33" i="1"/>
  <c r="L31" i="1"/>
  <c r="L6" i="1"/>
</calcChain>
</file>

<file path=xl/sharedStrings.xml><?xml version="1.0" encoding="utf-8"?>
<sst xmlns="http://schemas.openxmlformats.org/spreadsheetml/2006/main" count="87" uniqueCount="54">
  <si>
    <t>Earth</t>
  </si>
  <si>
    <t>Moon</t>
  </si>
  <si>
    <t>StellarBody</t>
  </si>
  <si>
    <t>Mercury</t>
  </si>
  <si>
    <t>Venus</t>
  </si>
  <si>
    <t>Mars</t>
  </si>
  <si>
    <t>Phobos</t>
  </si>
  <si>
    <t>Deimos</t>
  </si>
  <si>
    <t>Jupiter</t>
  </si>
  <si>
    <t>Ganymede</t>
  </si>
  <si>
    <t>Callipso</t>
  </si>
  <si>
    <t>Io</t>
  </si>
  <si>
    <t>Europa</t>
  </si>
  <si>
    <t>Saturn</t>
  </si>
  <si>
    <t>Titan</t>
  </si>
  <si>
    <t>Rhea</t>
  </si>
  <si>
    <t>Japet</t>
  </si>
  <si>
    <t>Dione</t>
  </si>
  <si>
    <t>Tethis</t>
  </si>
  <si>
    <t>Uranus</t>
  </si>
  <si>
    <t>Miranda</t>
  </si>
  <si>
    <t>Ariel</t>
  </si>
  <si>
    <t>Umbriel</t>
  </si>
  <si>
    <t>Titania</t>
  </si>
  <si>
    <t>Oberon</t>
  </si>
  <si>
    <t xml:space="preserve">Neptune </t>
  </si>
  <si>
    <t>Naiada</t>
  </si>
  <si>
    <t>Thalassa</t>
  </si>
  <si>
    <t>Despina</t>
  </si>
  <si>
    <t>Galatea</t>
  </si>
  <si>
    <t>Larissa</t>
  </si>
  <si>
    <t>Distance soleil (UA)</t>
  </si>
  <si>
    <t>-------------------------</t>
  </si>
  <si>
    <t>Rotation</t>
  </si>
  <si>
    <t>normale</t>
  </si>
  <si>
    <t>rétrogarde</t>
  </si>
  <si>
    <t>Rayon équatorial (km)</t>
  </si>
  <si>
    <t>Distance planète (km)</t>
  </si>
  <si>
    <t>Période révolution (jours) relative</t>
  </si>
  <si>
    <t>10 754</t>
  </si>
  <si>
    <t>15,95</t>
  </si>
  <si>
    <t>1,88</t>
  </si>
  <si>
    <t>Vitesse de rotation (km/h)</t>
  </si>
  <si>
    <t>?</t>
  </si>
  <si>
    <t>0,671</t>
  </si>
  <si>
    <t>Hippocamp</t>
  </si>
  <si>
    <t>Proteus</t>
  </si>
  <si>
    <t>Mise a échelle distance objet relatif (1/1000)</t>
  </si>
  <si>
    <t>Mise a échelle rayon équatorial (1/100)</t>
  </si>
  <si>
    <t>Mise a échelle vitesse rotation (1/100)</t>
  </si>
  <si>
    <t>Crashing orbits</t>
  </si>
  <si>
    <t>Sun</t>
  </si>
  <si>
    <t>Mise a échelle distance en AU (23/1)</t>
  </si>
  <si>
    <r>
      <t xml:space="preserve">
</t>
    </r>
    <r>
      <rPr>
        <b/>
        <sz val="11"/>
        <color theme="1"/>
        <rFont val="Calibri"/>
        <family val="2"/>
        <scheme val="minor"/>
      </rPr>
      <t>Rotation normale:</t>
    </r>
    <r>
      <rPr>
        <sz val="11"/>
        <color theme="1"/>
        <rFont val="Calibri"/>
        <family val="2"/>
        <scheme val="minor"/>
      </rPr>
      <t xml:space="preserve"> Inverse aux aiguilles d'une montre
</t>
    </r>
    <r>
      <rPr>
        <b/>
        <sz val="11"/>
        <color theme="1"/>
        <rFont val="Calibri"/>
        <family val="2"/>
        <scheme val="minor"/>
      </rPr>
      <t>Rotation rétrogarde:</t>
    </r>
    <r>
      <rPr>
        <sz val="11"/>
        <color theme="1"/>
        <rFont val="Calibri"/>
        <family val="2"/>
        <scheme val="minor"/>
      </rPr>
      <t xml:space="preserve"> dans le sens des aiguilles d'une montre
</t>
    </r>
    <r>
      <rPr>
        <b/>
        <sz val="11"/>
        <color theme="1"/>
        <rFont val="Calibri"/>
        <family val="2"/>
        <scheme val="minor"/>
      </rPr>
      <t>Mise a échelle:</t>
    </r>
    <r>
      <rPr>
        <sz val="11"/>
        <color theme="1"/>
        <rFont val="Calibri"/>
        <family val="2"/>
        <scheme val="minor"/>
      </rPr>
      <t xml:space="preserve">
Les distances en AU sont maintenues.
Les Vitesse de rotation sont a une echelle de ???.
Les distances entre les lunes et les planetes sont une echelle ???.
Le rayon des astres est a une echelle de ???.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</si>
</sst>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top" wrapText="1"/>
    </xf>
    <xf numFmtId="0" fontId="6" fillId="3" borderId="1" xfId="0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2" fontId="11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788D-9DA4-45AB-918E-16711D93D172}">
  <dimension ref="B3:M47"/>
  <sheetViews>
    <sheetView tabSelected="1" topLeftCell="E3" zoomScale="70" workbookViewId="0">
      <selection activeCell="D18" sqref="D18"/>
    </sheetView>
  </sheetViews>
  <sheetFormatPr defaultRowHeight="14.4" x14ac:dyDescent="0.3"/>
  <cols>
    <col min="2" max="2" width="17.77734375" customWidth="1"/>
    <col min="3" max="3" width="17.33203125" customWidth="1"/>
    <col min="4" max="4" width="17.88671875" customWidth="1"/>
    <col min="5" max="5" width="18" customWidth="1"/>
    <col min="6" max="6" width="20.88671875" customWidth="1"/>
    <col min="7" max="7" width="19" customWidth="1"/>
    <col min="8" max="8" width="14.33203125" customWidth="1"/>
    <col min="9" max="9" width="26.109375" customWidth="1"/>
    <col min="10" max="10" width="22.44140625" customWidth="1"/>
    <col min="11" max="11" width="25.77734375" customWidth="1"/>
    <col min="12" max="12" width="52.109375" customWidth="1"/>
    <col min="13" max="13" width="65.6640625" customWidth="1"/>
  </cols>
  <sheetData>
    <row r="3" spans="2:12" ht="0.6" customHeight="1" x14ac:dyDescent="0.3"/>
    <row r="4" spans="2:12" ht="53.4" customHeight="1" x14ac:dyDescent="0.3">
      <c r="B4" s="1" t="s">
        <v>2</v>
      </c>
      <c r="C4" s="1" t="s">
        <v>36</v>
      </c>
      <c r="D4" s="1" t="s">
        <v>38</v>
      </c>
      <c r="E4" s="1" t="s">
        <v>42</v>
      </c>
      <c r="F4" s="1" t="s">
        <v>37</v>
      </c>
      <c r="G4" s="1" t="s">
        <v>31</v>
      </c>
      <c r="H4" s="6" t="s">
        <v>33</v>
      </c>
      <c r="I4" s="1" t="s">
        <v>47</v>
      </c>
      <c r="J4" s="1" t="s">
        <v>52</v>
      </c>
      <c r="K4" s="1" t="s">
        <v>48</v>
      </c>
      <c r="L4" s="1" t="s">
        <v>49</v>
      </c>
    </row>
    <row r="5" spans="2:12" x14ac:dyDescent="0.3">
      <c r="B5" s="43" t="s">
        <v>51</v>
      </c>
      <c r="C5" s="43">
        <f>2.7*POWER(10,17)</f>
        <v>2.7000000000000003E+17</v>
      </c>
      <c r="D5" s="44"/>
      <c r="E5" s="44"/>
      <c r="F5" s="44"/>
      <c r="G5" s="44"/>
      <c r="H5" s="44"/>
      <c r="I5" s="44"/>
      <c r="J5" s="44"/>
      <c r="K5" s="45">
        <f>C5/200</f>
        <v>1350000000000000.3</v>
      </c>
      <c r="L5" s="46"/>
    </row>
    <row r="6" spans="2:12" x14ac:dyDescent="0.3">
      <c r="B6" s="2" t="s">
        <v>3</v>
      </c>
      <c r="C6" s="36">
        <v>2439.6999999999998</v>
      </c>
      <c r="D6" s="37">
        <v>87.954999999999998</v>
      </c>
      <c r="E6" s="36">
        <v>10.891999999999999</v>
      </c>
      <c r="F6" s="38"/>
      <c r="G6" s="39">
        <v>0.39</v>
      </c>
      <c r="H6" s="40" t="s">
        <v>34</v>
      </c>
      <c r="I6" s="41"/>
      <c r="J6" s="42">
        <f>G6*23</f>
        <v>8.9700000000000006</v>
      </c>
      <c r="K6" s="26">
        <f t="shared" ref="K6:K33" si="0">C6/200</f>
        <v>12.198499999999999</v>
      </c>
      <c r="L6" s="37">
        <f>E6/100</f>
        <v>0.10891999999999999</v>
      </c>
    </row>
    <row r="7" spans="2:12" x14ac:dyDescent="0.3">
      <c r="B7" s="43" t="s">
        <v>4</v>
      </c>
      <c r="C7" s="47">
        <v>6051</v>
      </c>
      <c r="D7" s="48">
        <v>224.667</v>
      </c>
      <c r="E7" s="49">
        <v>6.52</v>
      </c>
      <c r="F7" s="50"/>
      <c r="G7" s="47">
        <v>0.72799999999999998</v>
      </c>
      <c r="H7" s="51" t="s">
        <v>35</v>
      </c>
      <c r="I7" s="52"/>
      <c r="J7" s="53">
        <f t="shared" ref="J7:J30" si="1">G7*23</f>
        <v>16.744</v>
      </c>
      <c r="K7" s="45">
        <f t="shared" si="0"/>
        <v>30.254999999999999</v>
      </c>
      <c r="L7" s="48">
        <f>E7/100</f>
        <v>6.5199999999999994E-2</v>
      </c>
    </row>
    <row r="8" spans="2:12" x14ac:dyDescent="0.3">
      <c r="B8" s="54" t="s">
        <v>0</v>
      </c>
      <c r="C8" s="55">
        <v>6378</v>
      </c>
      <c r="D8" s="56">
        <v>365.25599999999997</v>
      </c>
      <c r="E8" s="55">
        <v>1674.364</v>
      </c>
      <c r="F8" s="57"/>
      <c r="G8" s="58">
        <v>1.0029999999999999</v>
      </c>
      <c r="H8" s="59" t="s">
        <v>34</v>
      </c>
      <c r="I8" s="60"/>
      <c r="J8" s="61">
        <f t="shared" si="1"/>
        <v>23.068999999999999</v>
      </c>
      <c r="K8" s="62">
        <f t="shared" si="0"/>
        <v>31.89</v>
      </c>
      <c r="L8" s="56">
        <f>E8/100</f>
        <v>16.743639999999999</v>
      </c>
    </row>
    <row r="9" spans="2:12" x14ac:dyDescent="0.3">
      <c r="B9" s="2" t="s">
        <v>1</v>
      </c>
      <c r="C9" s="12">
        <v>1737.4</v>
      </c>
      <c r="D9" s="18">
        <v>27.321000000000002</v>
      </c>
      <c r="E9" s="8">
        <v>166.572</v>
      </c>
      <c r="F9" s="15">
        <v>384400</v>
      </c>
      <c r="G9" s="35"/>
      <c r="H9" s="22" t="s">
        <v>34</v>
      </c>
      <c r="I9" s="16">
        <f>F9/5000</f>
        <v>76.88</v>
      </c>
      <c r="J9" s="32">
        <f t="shared" si="1"/>
        <v>0</v>
      </c>
      <c r="K9" s="20">
        <f t="shared" si="0"/>
        <v>8.6870000000000012</v>
      </c>
      <c r="L9" s="16">
        <f>E9/100</f>
        <v>1.6657200000000001</v>
      </c>
    </row>
    <row r="10" spans="2:12" x14ac:dyDescent="0.3">
      <c r="B10" s="43" t="s">
        <v>5</v>
      </c>
      <c r="C10" s="49">
        <v>3399.4740000000002</v>
      </c>
      <c r="D10" s="63">
        <v>686.88499999999999</v>
      </c>
      <c r="E10" s="64">
        <v>868.22</v>
      </c>
      <c r="F10" s="50" t="s">
        <v>32</v>
      </c>
      <c r="G10" s="65">
        <v>1.52</v>
      </c>
      <c r="H10" s="51" t="s">
        <v>34</v>
      </c>
      <c r="I10" s="52" t="e">
        <f t="shared" ref="I10:I33" si="2">F10/5000</f>
        <v>#VALUE!</v>
      </c>
      <c r="J10" s="53">
        <f t="shared" si="1"/>
        <v>34.96</v>
      </c>
      <c r="K10" s="45">
        <f t="shared" si="0"/>
        <v>16.99737</v>
      </c>
      <c r="L10" s="48">
        <f>E10/100</f>
        <v>8.6821999999999999</v>
      </c>
    </row>
    <row r="11" spans="2:12" x14ac:dyDescent="0.3">
      <c r="B11" s="3" t="s">
        <v>6</v>
      </c>
      <c r="C11" s="14">
        <v>11.2667</v>
      </c>
      <c r="D11" s="17">
        <v>0.31900000000000001</v>
      </c>
      <c r="E11" s="14">
        <v>11</v>
      </c>
      <c r="F11" s="14">
        <v>6000</v>
      </c>
      <c r="G11" s="34"/>
      <c r="H11" s="23" t="s">
        <v>34</v>
      </c>
      <c r="I11" s="17">
        <f t="shared" si="2"/>
        <v>1.2</v>
      </c>
      <c r="J11" s="33">
        <f t="shared" si="1"/>
        <v>0</v>
      </c>
      <c r="K11" s="21">
        <f t="shared" si="0"/>
        <v>5.6333500000000002E-2</v>
      </c>
      <c r="L11" s="17">
        <f>E11/100</f>
        <v>0.11</v>
      </c>
    </row>
    <row r="12" spans="2:12" x14ac:dyDescent="0.3">
      <c r="B12" s="3" t="s">
        <v>7</v>
      </c>
      <c r="C12" s="11">
        <v>6.2</v>
      </c>
      <c r="D12" s="19">
        <v>1.262</v>
      </c>
      <c r="E12" s="9">
        <v>166.572</v>
      </c>
      <c r="F12" s="10">
        <v>9400</v>
      </c>
      <c r="G12" s="34"/>
      <c r="H12" s="23" t="s">
        <v>34</v>
      </c>
      <c r="I12" s="17">
        <f t="shared" si="2"/>
        <v>1.88</v>
      </c>
      <c r="J12" s="33">
        <f t="shared" si="1"/>
        <v>0</v>
      </c>
      <c r="K12" s="21">
        <f t="shared" si="0"/>
        <v>3.1E-2</v>
      </c>
      <c r="L12" s="17">
        <f>E12/100</f>
        <v>1.6657200000000001</v>
      </c>
    </row>
    <row r="13" spans="2:12" x14ac:dyDescent="0.3">
      <c r="B13" s="54" t="s">
        <v>8</v>
      </c>
      <c r="C13" s="55">
        <v>69911</v>
      </c>
      <c r="D13" s="56">
        <v>398.88</v>
      </c>
      <c r="E13" s="55">
        <v>45000</v>
      </c>
      <c r="F13" s="57"/>
      <c r="G13" s="67">
        <v>5.2</v>
      </c>
      <c r="H13" s="59" t="s">
        <v>34</v>
      </c>
      <c r="I13" s="60">
        <f t="shared" si="2"/>
        <v>0</v>
      </c>
      <c r="J13" s="61">
        <f t="shared" si="1"/>
        <v>119.60000000000001</v>
      </c>
      <c r="K13" s="62">
        <f t="shared" si="0"/>
        <v>349.55500000000001</v>
      </c>
      <c r="L13" s="56">
        <f>E13/100</f>
        <v>450</v>
      </c>
    </row>
    <row r="14" spans="2:12" x14ac:dyDescent="0.3">
      <c r="B14" s="2" t="s">
        <v>10</v>
      </c>
      <c r="C14" s="12">
        <v>2410</v>
      </c>
      <c r="D14" s="20">
        <v>16.7</v>
      </c>
      <c r="E14" s="12">
        <v>45000</v>
      </c>
      <c r="F14" s="12">
        <v>1882700</v>
      </c>
      <c r="G14" s="35"/>
      <c r="H14" s="22" t="s">
        <v>34</v>
      </c>
      <c r="I14" s="16">
        <f t="shared" si="2"/>
        <v>376.54</v>
      </c>
      <c r="J14" s="32">
        <f t="shared" si="1"/>
        <v>0</v>
      </c>
      <c r="K14" s="20">
        <f t="shared" si="0"/>
        <v>12.05</v>
      </c>
      <c r="L14" s="16">
        <f>E14/100</f>
        <v>450</v>
      </c>
    </row>
    <row r="15" spans="2:12" x14ac:dyDescent="0.3">
      <c r="B15" s="2" t="s">
        <v>9</v>
      </c>
      <c r="C15" s="7">
        <v>2634</v>
      </c>
      <c r="D15" s="16">
        <v>7.1539999999999999</v>
      </c>
      <c r="E15" s="12">
        <v>45000</v>
      </c>
      <c r="F15" s="12">
        <v>1070400</v>
      </c>
      <c r="G15" s="35" t="s">
        <v>32</v>
      </c>
      <c r="H15" s="22" t="s">
        <v>34</v>
      </c>
      <c r="I15" s="16">
        <f t="shared" si="2"/>
        <v>214.08</v>
      </c>
      <c r="J15" s="32" t="e">
        <f t="shared" si="1"/>
        <v>#VALUE!</v>
      </c>
      <c r="K15" s="20">
        <f t="shared" si="0"/>
        <v>13.17</v>
      </c>
      <c r="L15" s="16">
        <f>E15/100</f>
        <v>450</v>
      </c>
    </row>
    <row r="16" spans="2:12" x14ac:dyDescent="0.3">
      <c r="B16" s="2" t="s">
        <v>12</v>
      </c>
      <c r="C16" s="12">
        <v>1562.61</v>
      </c>
      <c r="D16" s="16">
        <v>3.5510000000000002</v>
      </c>
      <c r="E16" s="12">
        <v>45000</v>
      </c>
      <c r="F16" s="4">
        <v>670900</v>
      </c>
      <c r="G16" s="35" t="s">
        <v>32</v>
      </c>
      <c r="H16" s="22" t="s">
        <v>34</v>
      </c>
      <c r="I16" s="16">
        <f t="shared" si="2"/>
        <v>134.18</v>
      </c>
      <c r="J16" s="32" t="e">
        <f t="shared" si="1"/>
        <v>#VALUE!</v>
      </c>
      <c r="K16" s="20">
        <f t="shared" si="0"/>
        <v>7.8130499999999996</v>
      </c>
      <c r="L16" s="16">
        <f>E16/100</f>
        <v>450</v>
      </c>
    </row>
    <row r="17" spans="2:13" x14ac:dyDescent="0.3">
      <c r="B17" s="2" t="s">
        <v>11</v>
      </c>
      <c r="C17" s="12">
        <v>1821.6</v>
      </c>
      <c r="D17" s="20">
        <v>1.7689999999999999</v>
      </c>
      <c r="E17" s="12">
        <v>45000</v>
      </c>
      <c r="F17" s="7">
        <v>421800</v>
      </c>
      <c r="G17" s="35" t="s">
        <v>32</v>
      </c>
      <c r="H17" s="22" t="s">
        <v>34</v>
      </c>
      <c r="I17" s="16">
        <f t="shared" si="2"/>
        <v>84.36</v>
      </c>
      <c r="J17" s="32" t="e">
        <f t="shared" si="1"/>
        <v>#VALUE!</v>
      </c>
      <c r="K17" s="20">
        <f t="shared" si="0"/>
        <v>9.1079999999999988</v>
      </c>
      <c r="L17" s="16">
        <f>E17/100</f>
        <v>450</v>
      </c>
    </row>
    <row r="18" spans="2:13" x14ac:dyDescent="0.3">
      <c r="B18" s="65" t="s">
        <v>13</v>
      </c>
      <c r="C18" s="47">
        <v>60268</v>
      </c>
      <c r="D18" s="45" t="s">
        <v>39</v>
      </c>
      <c r="E18" s="49">
        <v>34821</v>
      </c>
      <c r="F18" s="50"/>
      <c r="G18" s="66">
        <v>9.5399999999999991</v>
      </c>
      <c r="H18" s="51" t="s">
        <v>34</v>
      </c>
      <c r="I18" s="52">
        <f t="shared" si="2"/>
        <v>0</v>
      </c>
      <c r="J18" s="53">
        <f t="shared" si="1"/>
        <v>219.42</v>
      </c>
      <c r="K18" s="45">
        <f t="shared" si="0"/>
        <v>301.33999999999997</v>
      </c>
      <c r="L18" s="48">
        <f>E18/100</f>
        <v>348.21</v>
      </c>
    </row>
    <row r="19" spans="2:13" x14ac:dyDescent="0.3">
      <c r="B19" s="3" t="s">
        <v>14</v>
      </c>
      <c r="C19" s="14">
        <v>2576</v>
      </c>
      <c r="D19" s="17" t="s">
        <v>40</v>
      </c>
      <c r="E19" s="14">
        <v>34821</v>
      </c>
      <c r="F19" s="14">
        <v>1221870</v>
      </c>
      <c r="G19" s="34"/>
      <c r="H19" s="23" t="s">
        <v>34</v>
      </c>
      <c r="I19" s="17">
        <f t="shared" si="2"/>
        <v>244.374</v>
      </c>
      <c r="J19" s="33">
        <f t="shared" si="1"/>
        <v>0</v>
      </c>
      <c r="K19" s="21">
        <f t="shared" si="0"/>
        <v>12.88</v>
      </c>
      <c r="L19" s="17">
        <f>E19/100</f>
        <v>348.21</v>
      </c>
    </row>
    <row r="20" spans="2:13" x14ac:dyDescent="0.3">
      <c r="B20" s="3" t="s">
        <v>15</v>
      </c>
      <c r="C20" s="14">
        <v>763.8</v>
      </c>
      <c r="D20" s="19">
        <v>4.5179999999999998</v>
      </c>
      <c r="E20" s="14">
        <v>34821</v>
      </c>
      <c r="F20" s="14">
        <v>527070</v>
      </c>
      <c r="G20" s="34"/>
      <c r="H20" s="23" t="s">
        <v>34</v>
      </c>
      <c r="I20" s="17">
        <f t="shared" si="2"/>
        <v>105.414</v>
      </c>
      <c r="J20" s="33">
        <f t="shared" si="1"/>
        <v>0</v>
      </c>
      <c r="K20" s="21">
        <f t="shared" si="0"/>
        <v>3.819</v>
      </c>
      <c r="L20" s="17">
        <f>E20/100</f>
        <v>348.21</v>
      </c>
    </row>
    <row r="21" spans="2:13" x14ac:dyDescent="0.3">
      <c r="B21" s="3" t="s">
        <v>16</v>
      </c>
      <c r="C21" s="14">
        <v>734.5</v>
      </c>
      <c r="D21" s="21">
        <v>79.33</v>
      </c>
      <c r="E21" s="14">
        <v>34821</v>
      </c>
      <c r="F21" s="5">
        <v>3560840</v>
      </c>
      <c r="G21" s="34"/>
      <c r="H21" s="23" t="s">
        <v>34</v>
      </c>
      <c r="I21" s="17">
        <f t="shared" si="2"/>
        <v>712.16800000000001</v>
      </c>
      <c r="J21" s="33">
        <f t="shared" si="1"/>
        <v>0</v>
      </c>
      <c r="K21" s="21">
        <f t="shared" si="0"/>
        <v>3.6724999999999999</v>
      </c>
      <c r="L21" s="17">
        <f>E21/100</f>
        <v>348.21</v>
      </c>
    </row>
    <row r="22" spans="2:13" x14ac:dyDescent="0.3">
      <c r="B22" s="3" t="s">
        <v>17</v>
      </c>
      <c r="C22" s="14">
        <v>561.4</v>
      </c>
      <c r="D22" s="21">
        <v>2.7360000000000002</v>
      </c>
      <c r="E22" s="14">
        <v>34821</v>
      </c>
      <c r="F22" s="14">
        <v>377420</v>
      </c>
      <c r="G22" s="34"/>
      <c r="H22" s="23" t="s">
        <v>34</v>
      </c>
      <c r="I22" s="17">
        <f t="shared" si="2"/>
        <v>75.483999999999995</v>
      </c>
      <c r="J22" s="33">
        <f t="shared" si="1"/>
        <v>0</v>
      </c>
      <c r="K22" s="21">
        <f t="shared" si="0"/>
        <v>2.8069999999999999</v>
      </c>
      <c r="L22" s="17">
        <f>E22/100</f>
        <v>348.21</v>
      </c>
    </row>
    <row r="23" spans="2:13" x14ac:dyDescent="0.3">
      <c r="B23" s="3" t="s">
        <v>18</v>
      </c>
      <c r="C23" s="14">
        <v>531</v>
      </c>
      <c r="D23" s="21" t="s">
        <v>41</v>
      </c>
      <c r="E23" s="14">
        <v>34821</v>
      </c>
      <c r="F23" s="14">
        <v>294619</v>
      </c>
      <c r="G23" s="34"/>
      <c r="H23" s="23" t="s">
        <v>34</v>
      </c>
      <c r="I23" s="17">
        <f t="shared" si="2"/>
        <v>58.9238</v>
      </c>
      <c r="J23" s="33">
        <f t="shared" si="1"/>
        <v>0</v>
      </c>
      <c r="K23" s="21">
        <f t="shared" si="0"/>
        <v>2.6549999999999998</v>
      </c>
      <c r="L23" s="17">
        <f>E23/100</f>
        <v>348.21</v>
      </c>
    </row>
    <row r="24" spans="2:13" x14ac:dyDescent="0.3">
      <c r="B24" s="54" t="s">
        <v>19</v>
      </c>
      <c r="C24" s="55">
        <v>25362</v>
      </c>
      <c r="D24" s="56">
        <v>369.66</v>
      </c>
      <c r="E24" s="55">
        <v>9320</v>
      </c>
      <c r="F24" s="57"/>
      <c r="G24" s="67">
        <v>19.23</v>
      </c>
      <c r="H24" s="59" t="s">
        <v>34</v>
      </c>
      <c r="I24" s="60">
        <f t="shared" si="2"/>
        <v>0</v>
      </c>
      <c r="J24" s="61">
        <f t="shared" si="1"/>
        <v>442.29</v>
      </c>
      <c r="K24" s="62">
        <f t="shared" si="0"/>
        <v>126.81</v>
      </c>
      <c r="L24" s="56">
        <f>E24/100</f>
        <v>93.2</v>
      </c>
    </row>
    <row r="25" spans="2:13" x14ac:dyDescent="0.3">
      <c r="B25" s="2" t="s">
        <v>23</v>
      </c>
      <c r="C25" s="12">
        <v>788.4</v>
      </c>
      <c r="D25" s="20" t="s">
        <v>43</v>
      </c>
      <c r="E25" s="12">
        <v>9320</v>
      </c>
      <c r="F25" s="12">
        <v>436300</v>
      </c>
      <c r="G25" s="35"/>
      <c r="H25" s="22" t="s">
        <v>34</v>
      </c>
      <c r="I25" s="16">
        <f t="shared" si="2"/>
        <v>87.26</v>
      </c>
      <c r="J25" s="32">
        <f t="shared" si="1"/>
        <v>0</v>
      </c>
      <c r="K25" s="20">
        <f t="shared" si="0"/>
        <v>3.9419999999999997</v>
      </c>
      <c r="L25" s="16">
        <f>E25/100</f>
        <v>93.2</v>
      </c>
    </row>
    <row r="26" spans="2:13" x14ac:dyDescent="0.3">
      <c r="B26" s="2" t="s">
        <v>24</v>
      </c>
      <c r="C26" s="12">
        <v>761.4</v>
      </c>
      <c r="D26" s="16" t="s">
        <v>43</v>
      </c>
      <c r="E26" s="12">
        <v>9320</v>
      </c>
      <c r="F26" s="4">
        <v>583520</v>
      </c>
      <c r="G26" s="35"/>
      <c r="H26" s="22" t="s">
        <v>34</v>
      </c>
      <c r="I26" s="16">
        <f t="shared" si="2"/>
        <v>116.70399999999999</v>
      </c>
      <c r="J26" s="32">
        <f t="shared" si="1"/>
        <v>0</v>
      </c>
      <c r="K26" s="20">
        <f t="shared" si="0"/>
        <v>3.8069999999999999</v>
      </c>
      <c r="L26" s="16">
        <f>E26/100</f>
        <v>93.2</v>
      </c>
    </row>
    <row r="27" spans="2:13" x14ac:dyDescent="0.3">
      <c r="B27" s="2" t="s">
        <v>22</v>
      </c>
      <c r="C27" s="12">
        <v>584.70000000000005</v>
      </c>
      <c r="D27" s="18">
        <v>4144</v>
      </c>
      <c r="E27" s="12">
        <v>9320</v>
      </c>
      <c r="F27" s="12">
        <v>266300</v>
      </c>
      <c r="G27" s="35"/>
      <c r="H27" s="22" t="s">
        <v>34</v>
      </c>
      <c r="I27" s="16">
        <f t="shared" si="2"/>
        <v>53.26</v>
      </c>
      <c r="J27" s="32">
        <f t="shared" si="1"/>
        <v>0</v>
      </c>
      <c r="K27" s="20">
        <f t="shared" si="0"/>
        <v>2.9235000000000002</v>
      </c>
      <c r="L27" s="16">
        <f>E27/100</f>
        <v>93.2</v>
      </c>
      <c r="M27" s="27"/>
    </row>
    <row r="28" spans="2:13" x14ac:dyDescent="0.3">
      <c r="B28" s="2" t="s">
        <v>21</v>
      </c>
      <c r="C28" s="12">
        <v>578.9</v>
      </c>
      <c r="D28" s="16">
        <v>2520</v>
      </c>
      <c r="E28" s="12">
        <v>9320</v>
      </c>
      <c r="F28" s="12">
        <v>190900</v>
      </c>
      <c r="G28" s="35"/>
      <c r="H28" s="22" t="s">
        <v>34</v>
      </c>
      <c r="I28" s="16">
        <f t="shared" si="2"/>
        <v>38.18</v>
      </c>
      <c r="J28" s="32">
        <f t="shared" si="1"/>
        <v>0</v>
      </c>
      <c r="K28" s="20">
        <f t="shared" si="0"/>
        <v>2.8944999999999999</v>
      </c>
      <c r="L28" s="16">
        <f>E28/100</f>
        <v>93.2</v>
      </c>
    </row>
    <row r="29" spans="2:13" x14ac:dyDescent="0.3">
      <c r="B29" s="2" t="s">
        <v>20</v>
      </c>
      <c r="C29" s="12">
        <v>229.608</v>
      </c>
      <c r="D29" s="16">
        <v>1413</v>
      </c>
      <c r="E29" s="12">
        <v>9320</v>
      </c>
      <c r="F29" s="12">
        <v>129390</v>
      </c>
      <c r="G29" s="35"/>
      <c r="H29" s="22" t="s">
        <v>34</v>
      </c>
      <c r="I29" s="16">
        <f t="shared" si="2"/>
        <v>25.878</v>
      </c>
      <c r="J29" s="32">
        <f t="shared" si="1"/>
        <v>0</v>
      </c>
      <c r="K29" s="20">
        <f t="shared" si="0"/>
        <v>1.1480399999999999</v>
      </c>
      <c r="L29" s="16">
        <f>E29/100</f>
        <v>93.2</v>
      </c>
    </row>
    <row r="30" spans="2:13" x14ac:dyDescent="0.3">
      <c r="B30" s="43" t="s">
        <v>25</v>
      </c>
      <c r="C30" s="64">
        <v>24630</v>
      </c>
      <c r="D30" s="48" t="s">
        <v>44</v>
      </c>
      <c r="E30" s="47">
        <v>9660</v>
      </c>
      <c r="F30" s="50"/>
      <c r="G30" s="66">
        <v>30.1</v>
      </c>
      <c r="H30" s="51" t="s">
        <v>34</v>
      </c>
      <c r="I30" s="52">
        <f>F30/5000</f>
        <v>0</v>
      </c>
      <c r="J30" s="53">
        <f t="shared" si="1"/>
        <v>692.30000000000007</v>
      </c>
      <c r="K30" s="45">
        <f t="shared" si="0"/>
        <v>123.15</v>
      </c>
      <c r="L30" s="48">
        <f>E30/100</f>
        <v>96.6</v>
      </c>
    </row>
    <row r="31" spans="2:13" x14ac:dyDescent="0.3">
      <c r="B31" s="3" t="s">
        <v>46</v>
      </c>
      <c r="C31" s="14">
        <v>217</v>
      </c>
      <c r="D31" s="17" t="s">
        <v>44</v>
      </c>
      <c r="E31" s="13">
        <v>9660</v>
      </c>
      <c r="F31" s="14">
        <v>117648</v>
      </c>
      <c r="G31" s="34"/>
      <c r="H31" s="23" t="s">
        <v>34</v>
      </c>
      <c r="I31" s="17">
        <f t="shared" si="2"/>
        <v>23.529599999999999</v>
      </c>
      <c r="J31" s="33">
        <f t="shared" ref="J7:J33" si="3">G31*25</f>
        <v>0</v>
      </c>
      <c r="K31" s="21">
        <f t="shared" si="0"/>
        <v>1.085</v>
      </c>
      <c r="L31" s="17">
        <f>E31/100</f>
        <v>96.6</v>
      </c>
    </row>
    <row r="32" spans="2:13" x14ac:dyDescent="0.3">
      <c r="B32" s="3" t="s">
        <v>27</v>
      </c>
      <c r="C32" s="14">
        <v>82</v>
      </c>
      <c r="D32" s="17" t="s">
        <v>43</v>
      </c>
      <c r="E32" s="13">
        <v>9660</v>
      </c>
      <c r="F32" s="5">
        <v>50074.44</v>
      </c>
      <c r="G32" s="34"/>
      <c r="H32" s="23" t="s">
        <v>34</v>
      </c>
      <c r="I32" s="17">
        <f t="shared" si="2"/>
        <v>10.014888000000001</v>
      </c>
      <c r="J32" s="33">
        <f t="shared" si="3"/>
        <v>0</v>
      </c>
      <c r="K32" s="21">
        <f t="shared" si="0"/>
        <v>0.41</v>
      </c>
      <c r="L32" s="17">
        <f>E32/100</f>
        <v>96.6</v>
      </c>
    </row>
    <row r="33" spans="2:13" x14ac:dyDescent="0.3">
      <c r="B33" s="3" t="s">
        <v>45</v>
      </c>
      <c r="C33" s="14">
        <v>19.399999999999999</v>
      </c>
      <c r="D33" s="17" t="s">
        <v>43</v>
      </c>
      <c r="E33" s="13">
        <v>9660</v>
      </c>
      <c r="F33" s="9">
        <v>105284</v>
      </c>
      <c r="G33" s="34"/>
      <c r="H33" s="23" t="s">
        <v>34</v>
      </c>
      <c r="I33" s="17">
        <f t="shared" si="2"/>
        <v>21.056799999999999</v>
      </c>
      <c r="J33" s="33">
        <f t="shared" si="3"/>
        <v>0</v>
      </c>
      <c r="K33" s="21">
        <f t="shared" si="0"/>
        <v>9.6999999999999989E-2</v>
      </c>
      <c r="L33" s="17">
        <f>E33/100</f>
        <v>96.6</v>
      </c>
    </row>
    <row r="34" spans="2:13" x14ac:dyDescent="0.3">
      <c r="B34" s="24" t="s">
        <v>26</v>
      </c>
      <c r="C34" s="25" t="s">
        <v>50</v>
      </c>
      <c r="D34" s="25"/>
      <c r="E34" s="25"/>
      <c r="F34" s="25"/>
      <c r="G34" s="25"/>
      <c r="H34" s="25"/>
      <c r="I34" s="25"/>
      <c r="J34" s="25"/>
      <c r="K34" s="25"/>
      <c r="L34" s="25"/>
    </row>
    <row r="35" spans="2:13" x14ac:dyDescent="0.3">
      <c r="B35" s="24" t="s">
        <v>28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 spans="2:13" x14ac:dyDescent="0.3">
      <c r="B36" s="24" t="s">
        <v>29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</row>
    <row r="37" spans="2:13" x14ac:dyDescent="0.3">
      <c r="B37" s="24" t="s">
        <v>30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8"/>
    </row>
    <row r="38" spans="2:13" ht="42" customHeight="1" x14ac:dyDescent="0.3">
      <c r="I38" s="27"/>
      <c r="M38" s="29"/>
    </row>
    <row r="39" spans="2:13" ht="81.599999999999994" customHeight="1" x14ac:dyDescent="0.3">
      <c r="B39" s="31" t="s">
        <v>53</v>
      </c>
      <c r="C39" s="31"/>
      <c r="D39" s="31"/>
      <c r="E39" s="31"/>
      <c r="F39" s="31"/>
      <c r="M39" s="30"/>
    </row>
    <row r="40" spans="2:13" x14ac:dyDescent="0.3">
      <c r="B40" s="31"/>
      <c r="C40" s="31"/>
      <c r="D40" s="31"/>
      <c r="E40" s="31"/>
      <c r="F40" s="31"/>
    </row>
    <row r="41" spans="2:13" x14ac:dyDescent="0.3">
      <c r="B41" s="31"/>
      <c r="C41" s="31"/>
      <c r="D41" s="31"/>
      <c r="E41" s="31"/>
      <c r="F41" s="31"/>
    </row>
    <row r="42" spans="2:13" x14ac:dyDescent="0.3">
      <c r="B42" s="31"/>
      <c r="C42" s="31"/>
      <c r="D42" s="31"/>
      <c r="E42" s="31"/>
      <c r="F42" s="31"/>
    </row>
    <row r="43" spans="2:13" x14ac:dyDescent="0.3">
      <c r="B43" s="31"/>
      <c r="C43" s="31"/>
      <c r="D43" s="31"/>
      <c r="E43" s="31"/>
      <c r="F43" s="31"/>
    </row>
    <row r="44" spans="2:13" x14ac:dyDescent="0.3">
      <c r="B44" s="31"/>
      <c r="C44" s="31"/>
      <c r="D44" s="31"/>
      <c r="E44" s="31"/>
      <c r="F44" s="31"/>
    </row>
    <row r="45" spans="2:13" x14ac:dyDescent="0.3">
      <c r="B45" s="31"/>
      <c r="C45" s="31"/>
      <c r="D45" s="31"/>
      <c r="E45" s="31"/>
      <c r="F45" s="31"/>
    </row>
    <row r="46" spans="2:13" x14ac:dyDescent="0.3">
      <c r="B46" s="31"/>
      <c r="C46" s="31"/>
      <c r="D46" s="31"/>
      <c r="E46" s="31"/>
      <c r="F46" s="31"/>
    </row>
    <row r="47" spans="2:13" x14ac:dyDescent="0.3">
      <c r="B47" s="31"/>
      <c r="C47" s="31"/>
      <c r="D47" s="31"/>
      <c r="E47" s="31"/>
      <c r="F47" s="31"/>
    </row>
  </sheetData>
  <mergeCells count="3">
    <mergeCell ref="C34:L37"/>
    <mergeCell ref="D5:J5"/>
    <mergeCell ref="B39:F47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2020-01-29T13:15:28Z</dcterms:created>
  <dcterms:modified xsi:type="dcterms:W3CDTF">2020-01-30T19:45:14Z</dcterms:modified>
</cp:coreProperties>
</file>