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Data Science\R\Resultados\"/>
    </mc:Choice>
  </mc:AlternateContent>
  <xr:revisionPtr revIDLastSave="0" documentId="13_ncr:1_{5E525C68-FEE7-4757-B41D-F8640B8423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Planilha1" sheetId="2" r:id="rId2"/>
    <sheet name="Planilha2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1" l="1"/>
  <c r="P27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G40" i="1"/>
  <c r="P28" i="1"/>
  <c r="P29" i="1"/>
  <c r="P30" i="1"/>
  <c r="G14" i="1"/>
  <c r="G15" i="1" s="1"/>
  <c r="G19" i="1"/>
  <c r="Q30" i="1"/>
  <c r="Q29" i="1"/>
  <c r="Q28" i="1"/>
  <c r="K24" i="1"/>
  <c r="G23" i="1"/>
  <c r="G24" i="1" s="1"/>
  <c r="Y14" i="1"/>
  <c r="Y15" i="1" s="1"/>
  <c r="X14" i="1"/>
  <c r="X15" i="1" s="1"/>
  <c r="AA14" i="1"/>
  <c r="AA15" i="1" s="1"/>
  <c r="AA19" i="1"/>
  <c r="AA20" i="1" s="1"/>
  <c r="Z19" i="1"/>
  <c r="Z20" i="1" s="1"/>
  <c r="Y19" i="1"/>
  <c r="Y20" i="1" s="1"/>
  <c r="X19" i="1"/>
  <c r="X20" i="1" s="1"/>
  <c r="W19" i="1"/>
  <c r="W20" i="1"/>
  <c r="Z14" i="1"/>
  <c r="Z15" i="1" s="1"/>
  <c r="W14" i="1"/>
  <c r="W15" i="1" s="1"/>
  <c r="W10" i="1"/>
  <c r="AA9" i="1"/>
  <c r="AA10" i="1" s="1"/>
  <c r="Z9" i="1"/>
  <c r="Z10" i="1" s="1"/>
  <c r="Y9" i="1"/>
  <c r="Y10" i="1" s="1"/>
  <c r="X9" i="1"/>
  <c r="X10" i="1" s="1"/>
  <c r="W9" i="1"/>
  <c r="AB2" i="1"/>
  <c r="AB3" i="1" s="1"/>
  <c r="AA2" i="1"/>
  <c r="AA3" i="1" s="1"/>
  <c r="Z2" i="1"/>
  <c r="Z3" i="1" s="1"/>
  <c r="Y2" i="1"/>
  <c r="X2" i="1"/>
  <c r="H24" i="1"/>
  <c r="C10" i="1"/>
  <c r="B15" i="1"/>
  <c r="B20" i="1"/>
  <c r="B10" i="1"/>
  <c r="B4" i="1"/>
  <c r="B2" i="1"/>
  <c r="I24" i="1"/>
  <c r="J24" i="1"/>
  <c r="K23" i="1"/>
  <c r="H20" i="1"/>
  <c r="I20" i="1"/>
  <c r="J20" i="1"/>
  <c r="H15" i="1"/>
  <c r="I15" i="1"/>
  <c r="J15" i="1"/>
  <c r="H10" i="1"/>
  <c r="I10" i="1"/>
  <c r="J10" i="1"/>
  <c r="G20" i="1"/>
  <c r="G9" i="1"/>
  <c r="G10" i="1" s="1"/>
  <c r="X3" i="1"/>
  <c r="Y3" i="1"/>
  <c r="AE2" i="1"/>
  <c r="W2" i="1"/>
  <c r="W3" i="1" s="1"/>
  <c r="N2" i="1"/>
  <c r="N3" i="1" s="1"/>
  <c r="M2" i="1"/>
  <c r="M3" i="1" s="1"/>
  <c r="L2" i="1"/>
  <c r="L3" i="1" s="1"/>
  <c r="K2" i="1"/>
  <c r="K3" i="1" s="1"/>
  <c r="J2" i="1"/>
  <c r="J3" i="1" s="1"/>
  <c r="I2" i="1"/>
  <c r="I3" i="1" s="1"/>
  <c r="H2" i="1"/>
  <c r="H3" i="1" s="1"/>
  <c r="G2" i="1"/>
  <c r="G3" i="1" s="1"/>
  <c r="B3" i="1"/>
  <c r="AB1" i="1"/>
  <c r="AA1" i="1"/>
  <c r="Y1" i="1"/>
  <c r="Z1" i="1"/>
  <c r="X1" i="1"/>
  <c r="W1" i="1"/>
  <c r="R2" i="1"/>
  <c r="T4" i="1"/>
  <c r="R4" i="1"/>
  <c r="R3" i="1"/>
  <c r="S2" i="1"/>
  <c r="T2" i="1"/>
  <c r="C2" i="1"/>
  <c r="D4" i="1"/>
  <c r="D2" i="1"/>
  <c r="C15" i="1" l="1"/>
  <c r="C20" i="1"/>
</calcChain>
</file>

<file path=xl/sharedStrings.xml><?xml version="1.0" encoding="utf-8"?>
<sst xmlns="http://schemas.openxmlformats.org/spreadsheetml/2006/main" count="42" uniqueCount="22">
  <si>
    <t>training</t>
  </si>
  <si>
    <t>validation</t>
  </si>
  <si>
    <t>test</t>
  </si>
  <si>
    <t>acc</t>
  </si>
  <si>
    <t>val_acc</t>
  </si>
  <si>
    <t>time.elapsed</t>
  </si>
  <si>
    <t>DENSENET 50 ÉPOCAS</t>
  </si>
  <si>
    <t>Accuracy</t>
  </si>
  <si>
    <t>Kappa</t>
  </si>
  <si>
    <t>Sensitivity</t>
  </si>
  <si>
    <t>Specificity</t>
  </si>
  <si>
    <t>Precision</t>
  </si>
  <si>
    <t>Recall</t>
  </si>
  <si>
    <t>F1</t>
  </si>
  <si>
    <t>auc</t>
  </si>
  <si>
    <t>MC</t>
  </si>
  <si>
    <t>Prediction</t>
  </si>
  <si>
    <t>Reference</t>
  </si>
  <si>
    <t>0</t>
  </si>
  <si>
    <t>1</t>
  </si>
  <si>
    <t>densenet</t>
  </si>
  <si>
    <t>mobilenet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</si>
</sst>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mobilenet_5.xlsx" TargetMode="External"/><Relationship Id="rId1" Type="http://schemas.openxmlformats.org/officeDocument/2006/relationships/externalLinkPath" Target="50epochs_mobilenet_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densenet121_5.xlsx" TargetMode="External"/><Relationship Id="rId1" Type="http://schemas.openxmlformats.org/officeDocument/2006/relationships/externalLinkPath" Target="50epochs_densenet121_5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densenet121_4.xlsx" TargetMode="External"/><Relationship Id="rId1" Type="http://schemas.openxmlformats.org/officeDocument/2006/relationships/externalLinkPath" Target="50epochs_densenet121_4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densenet121_3.xlsx" TargetMode="External"/><Relationship Id="rId1" Type="http://schemas.openxmlformats.org/officeDocument/2006/relationships/externalLinkPath" Target="50epochs_densenet121_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densenet121_2.xlsx" TargetMode="External"/><Relationship Id="rId1" Type="http://schemas.openxmlformats.org/officeDocument/2006/relationships/externalLinkPath" Target="50epochs_densenet121_2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densenet121_1.xlsx" TargetMode="External"/><Relationship Id="rId1" Type="http://schemas.openxmlformats.org/officeDocument/2006/relationships/externalLinkPath" Target="50epochs_densenet121_1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mobilenet_4.xlsx" TargetMode="External"/><Relationship Id="rId1" Type="http://schemas.openxmlformats.org/officeDocument/2006/relationships/externalLinkPath" Target="50epochs_mobilenet_4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mobilenet_3.xlsx" TargetMode="External"/><Relationship Id="rId1" Type="http://schemas.openxmlformats.org/officeDocument/2006/relationships/externalLinkPath" Target="50epochs_mobilenet_3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mobilenet_2.xlsx" TargetMode="External"/><Relationship Id="rId1" Type="http://schemas.openxmlformats.org/officeDocument/2006/relationships/externalLinkPath" Target="50epochs_mobilenet_2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50epochs_mobilenet_1.xlsx" TargetMode="External"/><Relationship Id="rId1" Type="http://schemas.openxmlformats.org/officeDocument/2006/relationships/externalLinkPath" Target="50epochs_mobilenet_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40epochs_densenet121_5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40epochs_densenet121_4.xlsx" TargetMode="External"/><Relationship Id="rId1" Type="http://schemas.openxmlformats.org/officeDocument/2006/relationships/externalLinkPath" Target="40epochs_densenet121_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40epochs_densenet121_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40epochs_densenet121_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40epochs_densenet121_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mobilenet_5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mobilenet_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mobilenet_3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mobilenet_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mobilenet_1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30epochs_densenet121_5.xlsx" TargetMode="External"/><Relationship Id="rId1" Type="http://schemas.openxmlformats.org/officeDocument/2006/relationships/externalLinkPath" Target="30epochs_densenet121_5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30epochs_densenet121_4.xlsx" TargetMode="External"/><Relationship Id="rId1" Type="http://schemas.openxmlformats.org/officeDocument/2006/relationships/externalLinkPath" Target="30epochs_densenet121_4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densenet121_3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densenet121_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30epochs_densenet121_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mobilenet_5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mobilenet_4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20epochs_mobilenet_3.xlsx" TargetMode="External"/><Relationship Id="rId1" Type="http://schemas.openxmlformats.org/officeDocument/2006/relationships/externalLinkPath" Target="20epochs_mobilenet_3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mobilenet_2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mobilenet_1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densenet121_5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densenet121_4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Data%20Science\R\Resultados\20epochs_densenet121_3.xlsx" TargetMode="External"/><Relationship Id="rId1" Type="http://schemas.openxmlformats.org/officeDocument/2006/relationships/externalLinkPath" Target="20epochs_densenet121_3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densenet121_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20epochs_densenet121_1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mobilenet_5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mobilenet_4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mobilenet_3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mobilenet_2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mobilenet_1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densenet121_5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densenet121_4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densenet121_3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densenet121_2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10epochs_densenet121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0.99562501907348633</v>
          </cell>
          <cell r="C2" t="str">
            <v>0.994499981403351</v>
          </cell>
          <cell r="D2" t="str">
            <v>0.9945</v>
          </cell>
        </row>
        <row r="3">
          <cell r="B3">
            <v>0.99750000238418579</v>
          </cell>
        </row>
        <row r="4">
          <cell r="B4">
            <v>1152.619999999999</v>
          </cell>
          <cell r="D4" t="str">
            <v>3.51999999999862</v>
          </cell>
        </row>
      </sheetData>
      <sheetData sheetId="1"/>
      <sheetData sheetId="2">
        <row r="1">
          <cell r="A1" t="str">
            <v>Accuracy</v>
          </cell>
          <cell r="B1" t="str">
            <v>Kappa</v>
          </cell>
          <cell r="L1" t="str">
            <v>Precision</v>
          </cell>
          <cell r="M1" t="str">
            <v>Recall</v>
          </cell>
          <cell r="N1" t="str">
            <v>F1</v>
          </cell>
          <cell r="S1" t="str">
            <v>auc</v>
          </cell>
        </row>
        <row r="2">
          <cell r="A2">
            <v>0.99450000000000005</v>
          </cell>
          <cell r="B2">
            <v>0.9890000000000001</v>
          </cell>
          <cell r="K2">
            <v>0.99848790322580649</v>
          </cell>
          <cell r="L2">
            <v>0.99057539682539686</v>
          </cell>
          <cell r="M2">
            <v>0.99850000000000005</v>
          </cell>
          <cell r="N2">
            <v>0.99452191235059773</v>
          </cell>
          <cell r="S2">
            <v>0.99993299999999996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0.99781250953674316</v>
          </cell>
          <cell r="C2" t="str">
            <v>0.998250007629395</v>
          </cell>
          <cell r="D2" t="str">
            <v>0.99825</v>
          </cell>
        </row>
        <row r="3">
          <cell r="B3">
            <v>1</v>
          </cell>
        </row>
        <row r="4">
          <cell r="B4">
            <v>2452.5</v>
          </cell>
          <cell r="D4">
            <v>13.3000000000029</v>
          </cell>
        </row>
      </sheetData>
      <sheetData sheetId="1"/>
      <sheetData sheetId="2">
        <row r="2">
          <cell r="A2">
            <v>0.99824999999999997</v>
          </cell>
          <cell r="B2">
            <v>0.99649999999999994</v>
          </cell>
          <cell r="H2">
            <v>0.999</v>
          </cell>
          <cell r="I2">
            <v>0.99750000000000005</v>
          </cell>
          <cell r="L2">
            <v>0.99750374438342482</v>
          </cell>
          <cell r="M2">
            <v>0.999</v>
          </cell>
          <cell r="N2">
            <v>0.9982513115163627</v>
          </cell>
          <cell r="S2">
            <v>0.99999125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0.99874997138977051</v>
          </cell>
          <cell r="C2">
            <v>0.99650001525878895</v>
          </cell>
          <cell r="D2">
            <v>0.99650000000000005</v>
          </cell>
        </row>
        <row r="3">
          <cell r="B3">
            <v>1</v>
          </cell>
        </row>
        <row r="4">
          <cell r="B4">
            <v>2434.2200000000012</v>
          </cell>
          <cell r="D4">
            <v>13.0199999999968</v>
          </cell>
        </row>
      </sheetData>
      <sheetData sheetId="1"/>
      <sheetData sheetId="2">
        <row r="2">
          <cell r="A2">
            <v>0.99650000000000005</v>
          </cell>
          <cell r="B2">
            <v>0.9930000000000001</v>
          </cell>
          <cell r="H2">
            <v>0.999</v>
          </cell>
          <cell r="I2">
            <v>0.99399999999999999</v>
          </cell>
          <cell r="L2">
            <v>0.99402985074626871</v>
          </cell>
          <cell r="M2">
            <v>0.999</v>
          </cell>
          <cell r="N2">
            <v>0.99650872817955116</v>
          </cell>
          <cell r="S2">
            <v>0.9999325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0.99718749523162842</v>
          </cell>
          <cell r="C2">
            <v>0.99699997901916504</v>
          </cell>
          <cell r="D2">
            <v>0.997</v>
          </cell>
        </row>
        <row r="3">
          <cell r="B3">
            <v>0.99750000238418579</v>
          </cell>
        </row>
        <row r="4">
          <cell r="B4">
            <v>2433.139999999999</v>
          </cell>
          <cell r="D4">
            <v>12.9199999999983</v>
          </cell>
        </row>
      </sheetData>
      <sheetData sheetId="1"/>
      <sheetData sheetId="2">
        <row r="2">
          <cell r="A2">
            <v>0.997</v>
          </cell>
          <cell r="B2">
            <v>0.99399999999999999</v>
          </cell>
          <cell r="H2">
            <v>0.997</v>
          </cell>
          <cell r="I2">
            <v>0.997</v>
          </cell>
          <cell r="L2">
            <v>0.997</v>
          </cell>
          <cell r="M2">
            <v>0.997</v>
          </cell>
          <cell r="N2">
            <v>0.997</v>
          </cell>
          <cell r="S2">
            <v>0.99998025000000001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0.99874997138977051</v>
          </cell>
          <cell r="C2" t="str">
            <v>0.998250007629395</v>
          </cell>
          <cell r="D2">
            <v>0.99824999999999997</v>
          </cell>
        </row>
        <row r="3">
          <cell r="B3">
            <v>0.99500000476837158</v>
          </cell>
        </row>
        <row r="4">
          <cell r="B4">
            <v>2431.5599999999981</v>
          </cell>
          <cell r="D4">
            <v>12.9499999999971</v>
          </cell>
        </row>
      </sheetData>
      <sheetData sheetId="1"/>
      <sheetData sheetId="2">
        <row r="2">
          <cell r="A2">
            <v>0.99824999999999997</v>
          </cell>
          <cell r="B2">
            <v>0.99649999999999994</v>
          </cell>
          <cell r="H2">
            <v>0.99950000000000006</v>
          </cell>
          <cell r="I2">
            <v>0.997</v>
          </cell>
          <cell r="L2">
            <v>0.99700748129675809</v>
          </cell>
          <cell r="M2">
            <v>0.99950000000000006</v>
          </cell>
          <cell r="N2">
            <v>0.99825218476903865</v>
          </cell>
          <cell r="S2">
            <v>0.99999400000000005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0.99718749523162842</v>
          </cell>
          <cell r="C2" t="str">
            <v>0.999000012874603</v>
          </cell>
          <cell r="D2" t="str">
            <v>0.999</v>
          </cell>
        </row>
        <row r="3">
          <cell r="B3">
            <v>1</v>
          </cell>
        </row>
        <row r="4">
          <cell r="B4">
            <v>2429.4800000000032</v>
          </cell>
          <cell r="D4">
            <v>12.8899999999994</v>
          </cell>
        </row>
      </sheetData>
      <sheetData sheetId="1"/>
      <sheetData sheetId="2">
        <row r="2">
          <cell r="A2">
            <v>0.999</v>
          </cell>
          <cell r="B2">
            <v>0.998</v>
          </cell>
          <cell r="H2">
            <v>1</v>
          </cell>
          <cell r="I2">
            <v>0.998</v>
          </cell>
          <cell r="L2">
            <v>0.99800399201596801</v>
          </cell>
          <cell r="M2">
            <v>1</v>
          </cell>
          <cell r="N2">
            <v>0.99900099900099892</v>
          </cell>
          <cell r="S2">
            <v>0.99998699999999996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0.99562501907348633</v>
          </cell>
          <cell r="C2">
            <v>0.99424999952316295</v>
          </cell>
          <cell r="D2">
            <v>0.99424999999999997</v>
          </cell>
        </row>
        <row r="3">
          <cell r="B3">
            <v>1</v>
          </cell>
        </row>
        <row r="4">
          <cell r="B4">
            <v>912.69000000000051</v>
          </cell>
          <cell r="D4">
            <v>3</v>
          </cell>
        </row>
      </sheetData>
      <sheetData sheetId="1"/>
      <sheetData sheetId="2">
        <row r="2">
          <cell r="A2">
            <v>0.99424999999999997</v>
          </cell>
          <cell r="B2">
            <v>0.98849999999999993</v>
          </cell>
          <cell r="K2">
            <v>0.99848714069591538</v>
          </cell>
          <cell r="L2">
            <v>0.9900842835894893</v>
          </cell>
          <cell r="M2">
            <v>0.99850000000000005</v>
          </cell>
          <cell r="N2">
            <v>0.99427433408015931</v>
          </cell>
          <cell r="S2">
            <v>0.99991750000000001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0.99343752861022949</v>
          </cell>
          <cell r="C2" t="str">
            <v>0.99524998664856</v>
          </cell>
          <cell r="D2" t="str">
            <v>0.99525</v>
          </cell>
        </row>
        <row r="3">
          <cell r="B3">
            <v>0.99750000238418579</v>
          </cell>
        </row>
        <row r="4">
          <cell r="B4">
            <v>916.05000000000018</v>
          </cell>
          <cell r="D4" t="str">
            <v>2.97000000000025</v>
          </cell>
        </row>
      </sheetData>
      <sheetData sheetId="1"/>
      <sheetData sheetId="2">
        <row r="2">
          <cell r="A2">
            <v>0.99524999999999997</v>
          </cell>
          <cell r="B2">
            <v>0.99049999999999994</v>
          </cell>
          <cell r="K2">
            <v>0.99849018621036745</v>
          </cell>
          <cell r="L2">
            <v>0.99205166418281177</v>
          </cell>
          <cell r="M2">
            <v>0.99850000000000005</v>
          </cell>
          <cell r="N2">
            <v>0.99526538749065552</v>
          </cell>
          <cell r="S2">
            <v>0.99990524999999997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0.99468749761581421</v>
          </cell>
          <cell r="C2" t="str">
            <v>0.994249999523163</v>
          </cell>
          <cell r="D2" t="str">
            <v>0.99425</v>
          </cell>
        </row>
        <row r="3">
          <cell r="B3">
            <v>0.99750000238418579</v>
          </cell>
        </row>
        <row r="4">
          <cell r="B4">
            <v>914.79</v>
          </cell>
          <cell r="D4" t="str">
            <v>2.96999999999935</v>
          </cell>
        </row>
      </sheetData>
      <sheetData sheetId="1"/>
      <sheetData sheetId="2">
        <row r="2">
          <cell r="A2">
            <v>0.99424999999999997</v>
          </cell>
          <cell r="B2">
            <v>0.98849999999999993</v>
          </cell>
          <cell r="K2">
            <v>0.99949469429004556</v>
          </cell>
          <cell r="L2">
            <v>0.98911429985155863</v>
          </cell>
          <cell r="M2">
            <v>0.99950000000000006</v>
          </cell>
          <cell r="N2">
            <v>0.99428002984332253</v>
          </cell>
          <cell r="S2">
            <v>0.99990924999999997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B2">
            <v>0.99406248331069946</v>
          </cell>
          <cell r="C2" t="str">
            <v>0.994000017642975</v>
          </cell>
          <cell r="D2" t="str">
            <v>0.994</v>
          </cell>
        </row>
        <row r="3">
          <cell r="B3">
            <v>0.99000000953674316</v>
          </cell>
        </row>
        <row r="4">
          <cell r="B4">
            <v>915.77999999999975</v>
          </cell>
          <cell r="D4" t="str">
            <v>2.96999999999935</v>
          </cell>
        </row>
      </sheetData>
      <sheetData sheetId="1"/>
      <sheetData sheetId="2">
        <row r="2">
          <cell r="A2">
            <v>0.99399999999999999</v>
          </cell>
          <cell r="B2">
            <v>0.98799999999999999</v>
          </cell>
          <cell r="K2">
            <v>0.99748237663645523</v>
          </cell>
          <cell r="L2">
            <v>0.99056603773584906</v>
          </cell>
          <cell r="M2">
            <v>0.99750000000000005</v>
          </cell>
          <cell r="N2">
            <v>0.99402092675635279</v>
          </cell>
          <cell r="S2">
            <v>0.999915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1936</v>
          </cell>
        </row>
      </sheetData>
      <sheetData sheetId="1"/>
      <sheetData sheetId="2">
        <row r="2">
          <cell r="A2">
            <v>0.996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4">
          <cell r="B4">
            <v>1938.110000000001</v>
          </cell>
        </row>
      </sheetData>
      <sheetData sheetId="1"/>
      <sheetData sheetId="2">
        <row r="2">
          <cell r="A2">
            <v>0.999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1941.400000000001</v>
          </cell>
        </row>
      </sheetData>
      <sheetData sheetId="1"/>
      <sheetData sheetId="2">
        <row r="2">
          <cell r="A2">
            <v>0.99724999999999997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1947.0400000000011</v>
          </cell>
        </row>
      </sheetData>
      <sheetData sheetId="1"/>
      <sheetData sheetId="2">
        <row r="2">
          <cell r="A2">
            <v>0.99775000000000003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1946.330000000002</v>
          </cell>
        </row>
      </sheetData>
      <sheetData sheetId="1"/>
      <sheetData sheetId="2">
        <row r="2">
          <cell r="A2">
            <v>0.99575000000000002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1928</v>
          </cell>
        </row>
        <row r="3">
          <cell r="C3">
            <v>72</v>
          </cell>
        </row>
        <row r="4">
          <cell r="C4">
            <v>11</v>
          </cell>
        </row>
        <row r="5">
          <cell r="C5">
            <v>1989</v>
          </cell>
        </row>
      </sheetData>
      <sheetData sheetId="2">
        <row r="2">
          <cell r="A2">
            <v>0.97924999999999995</v>
          </cell>
          <cell r="L2">
            <v>0.96506550218340614</v>
          </cell>
          <cell r="M2">
            <v>0.99450000000000005</v>
          </cell>
          <cell r="N2">
            <v>0.97956168431420831</v>
          </cell>
          <cell r="S2">
            <v>0.99929175000000003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1979</v>
          </cell>
        </row>
        <row r="3">
          <cell r="C3">
            <v>21</v>
          </cell>
        </row>
        <row r="4">
          <cell r="C4">
            <v>4</v>
          </cell>
        </row>
        <row r="5">
          <cell r="C5">
            <v>1996</v>
          </cell>
        </row>
      </sheetData>
      <sheetData sheetId="2">
        <row r="2">
          <cell r="A2">
            <v>0.99375000000000002</v>
          </cell>
          <cell r="L2">
            <v>0.98958849776896385</v>
          </cell>
          <cell r="M2">
            <v>0.998</v>
          </cell>
          <cell r="N2">
            <v>0.99377645008712967</v>
          </cell>
          <cell r="S2">
            <v>0.99982375000000001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1982</v>
          </cell>
        </row>
        <row r="3">
          <cell r="C3">
            <v>18</v>
          </cell>
        </row>
        <row r="4">
          <cell r="C4">
            <v>9</v>
          </cell>
        </row>
        <row r="5">
          <cell r="C5">
            <v>1991</v>
          </cell>
        </row>
      </sheetData>
      <sheetData sheetId="2">
        <row r="2">
          <cell r="A2">
            <v>0.99324999999999997</v>
          </cell>
          <cell r="L2">
            <v>0.99104031856645092</v>
          </cell>
          <cell r="M2">
            <v>0.99550000000000005</v>
          </cell>
          <cell r="N2">
            <v>0.99326515340483912</v>
          </cell>
          <cell r="S2">
            <v>0.99972099999999997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1962</v>
          </cell>
        </row>
        <row r="3">
          <cell r="C3">
            <v>38</v>
          </cell>
        </row>
        <row r="4">
          <cell r="C4">
            <v>4</v>
          </cell>
        </row>
        <row r="5">
          <cell r="C5">
            <v>1996</v>
          </cell>
        </row>
      </sheetData>
      <sheetData sheetId="2">
        <row r="2">
          <cell r="A2">
            <v>0.98950000000000005</v>
          </cell>
          <cell r="L2">
            <v>0.98131760078662733</v>
          </cell>
          <cell r="M2">
            <v>0.998</v>
          </cell>
          <cell r="N2">
            <v>0.98958849776896385</v>
          </cell>
          <cell r="S2">
            <v>0.99971425000000003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1979</v>
          </cell>
        </row>
        <row r="3">
          <cell r="C3">
            <v>21</v>
          </cell>
        </row>
        <row r="4">
          <cell r="C4">
            <v>7</v>
          </cell>
        </row>
        <row r="5">
          <cell r="C5">
            <v>1993</v>
          </cell>
        </row>
      </sheetData>
      <sheetData sheetId="2">
        <row r="2">
          <cell r="A2">
            <v>0.99299999999999999</v>
          </cell>
          <cell r="L2">
            <v>0.98957298907646474</v>
          </cell>
          <cell r="M2">
            <v>0.99650000000000005</v>
          </cell>
          <cell r="N2">
            <v>0.9930244145490783</v>
          </cell>
          <cell r="S2">
            <v>0.99977349999999998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4">
          <cell r="B4">
            <v>1459.840000000004</v>
          </cell>
        </row>
      </sheetData>
      <sheetData sheetId="1">
        <row r="2">
          <cell r="C2">
            <v>1995</v>
          </cell>
        </row>
        <row r="3">
          <cell r="C3">
            <v>5</v>
          </cell>
        </row>
        <row r="4">
          <cell r="C4">
            <v>7</v>
          </cell>
        </row>
        <row r="5">
          <cell r="C5">
            <v>1993</v>
          </cell>
        </row>
      </sheetData>
      <sheetData sheetId="2">
        <row r="2">
          <cell r="A2">
            <v>0.997</v>
          </cell>
          <cell r="B2">
            <v>0.99399999999999999</v>
          </cell>
          <cell r="C2">
            <v>0.99476547371405233</v>
          </cell>
          <cell r="D2">
            <v>0.99844892514614347</v>
          </cell>
          <cell r="E2">
            <v>0.5</v>
          </cell>
          <cell r="F2">
            <v>0</v>
          </cell>
          <cell r="G2">
            <v>0.77282999268444763</v>
          </cell>
          <cell r="H2">
            <v>0.99650000000000005</v>
          </cell>
          <cell r="I2">
            <v>0.99750000000000005</v>
          </cell>
          <cell r="J2">
            <v>0.9974974974974975</v>
          </cell>
          <cell r="K2">
            <v>0.99650349650349668</v>
          </cell>
          <cell r="L2">
            <v>0.9974974974974975</v>
          </cell>
          <cell r="M2">
            <v>0.99650000000000005</v>
          </cell>
          <cell r="N2">
            <v>0.99699849924962469</v>
          </cell>
          <cell r="O2">
            <v>0.5</v>
          </cell>
          <cell r="P2">
            <v>0.49825000000000003</v>
          </cell>
          <cell r="Q2">
            <v>0.4995</v>
          </cell>
          <cell r="R2">
            <v>0.99700000000000011</v>
          </cell>
          <cell r="S2">
            <v>0.999977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4">
          <cell r="B4">
            <v>1470.6200000000031</v>
          </cell>
        </row>
      </sheetData>
      <sheetData sheetId="1" refreshError="1"/>
      <sheetData sheetId="2">
        <row r="2">
          <cell r="A2">
            <v>0.99550000000000005</v>
          </cell>
          <cell r="B2">
            <v>0.9910000000000001</v>
          </cell>
          <cell r="C2">
            <v>0.99289734962027609</v>
          </cell>
          <cell r="D2">
            <v>0.99733090026500903</v>
          </cell>
          <cell r="E2">
            <v>0.5</v>
          </cell>
          <cell r="F2">
            <v>0</v>
          </cell>
          <cell r="G2">
            <v>3.3894853524689267E-2</v>
          </cell>
          <cell r="H2">
            <v>0.99299999999999999</v>
          </cell>
          <cell r="I2">
            <v>0.998</v>
          </cell>
          <cell r="J2">
            <v>0.99798994974874367</v>
          </cell>
          <cell r="K2">
            <v>0.99303482587064684</v>
          </cell>
          <cell r="L2">
            <v>0.99798994974874367</v>
          </cell>
          <cell r="M2">
            <v>0.99299999999999999</v>
          </cell>
          <cell r="N2">
            <v>0.99548872180451131</v>
          </cell>
          <cell r="O2">
            <v>0.5</v>
          </cell>
          <cell r="P2">
            <v>0.4965</v>
          </cell>
          <cell r="Q2">
            <v>0.4975</v>
          </cell>
          <cell r="R2">
            <v>0.99550000000000005</v>
          </cell>
          <cell r="S2">
            <v>0.99994875000000005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1484.110000000001</v>
          </cell>
        </row>
      </sheetData>
      <sheetData sheetId="1"/>
      <sheetData sheetId="2">
        <row r="2">
          <cell r="A2">
            <v>0.998</v>
          </cell>
          <cell r="B2">
            <v>0.996</v>
          </cell>
          <cell r="C2">
            <v>0.99606302611404918</v>
          </cell>
          <cell r="D2">
            <v>0.99913615889755647</v>
          </cell>
          <cell r="E2">
            <v>0.5</v>
          </cell>
          <cell r="F2">
            <v>0</v>
          </cell>
          <cell r="G2">
            <v>7.7099871743541964E-2</v>
          </cell>
          <cell r="H2">
            <v>0.99950000000000006</v>
          </cell>
          <cell r="I2">
            <v>0.99650000000000005</v>
          </cell>
          <cell r="J2">
            <v>0.99651046859421732</v>
          </cell>
          <cell r="K2">
            <v>0.99949849548645942</v>
          </cell>
          <cell r="L2">
            <v>0.99651046859421732</v>
          </cell>
          <cell r="M2">
            <v>0.99950000000000006</v>
          </cell>
          <cell r="N2">
            <v>0.99800299550673999</v>
          </cell>
          <cell r="O2">
            <v>0.5</v>
          </cell>
          <cell r="P2">
            <v>0.49975000000000003</v>
          </cell>
          <cell r="Q2">
            <v>0.50149999999999995</v>
          </cell>
          <cell r="R2">
            <v>0.998</v>
          </cell>
          <cell r="S2">
            <v>0.99997625000000001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1481.170000000006</v>
          </cell>
        </row>
      </sheetData>
      <sheetData sheetId="1"/>
      <sheetData sheetId="2">
        <row r="2">
          <cell r="A2">
            <v>0.996</v>
          </cell>
          <cell r="B2">
            <v>0.99199999999999999</v>
          </cell>
          <cell r="C2">
            <v>0.99351235731031151</v>
          </cell>
          <cell r="D2">
            <v>0.99771197860772765</v>
          </cell>
          <cell r="E2">
            <v>0.5</v>
          </cell>
          <cell r="F2">
            <v>0</v>
          </cell>
          <cell r="G2">
            <v>0.45325470475373641</v>
          </cell>
          <cell r="H2">
            <v>0.995</v>
          </cell>
          <cell r="I2">
            <v>0.997</v>
          </cell>
          <cell r="J2">
            <v>0.99699398797595196</v>
          </cell>
          <cell r="K2">
            <v>0.99500998003992014</v>
          </cell>
          <cell r="L2">
            <v>0.99699398797595196</v>
          </cell>
          <cell r="M2">
            <v>0.995</v>
          </cell>
          <cell r="N2">
            <v>0.99599599599599598</v>
          </cell>
          <cell r="O2">
            <v>0.5</v>
          </cell>
          <cell r="P2">
            <v>0.4975</v>
          </cell>
          <cell r="Q2">
            <v>0.499</v>
          </cell>
          <cell r="R2">
            <v>0.996</v>
          </cell>
          <cell r="S2">
            <v>0.99986874999999997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1528.139999999999</v>
          </cell>
        </row>
      </sheetData>
      <sheetData sheetId="1"/>
      <sheetData sheetId="2">
        <row r="2">
          <cell r="A2">
            <v>0.99075000000000002</v>
          </cell>
          <cell r="B2">
            <v>0.98150000000000004</v>
          </cell>
          <cell r="C2">
            <v>0.98727242845340812</v>
          </cell>
          <cell r="D2">
            <v>0.9934790208634402</v>
          </cell>
          <cell r="E2">
            <v>0.5</v>
          </cell>
          <cell r="F2">
            <v>0</v>
          </cell>
          <cell r="G2">
            <v>4.1610501283474938E-6</v>
          </cell>
          <cell r="H2">
            <v>0.98350000000000004</v>
          </cell>
          <cell r="I2">
            <v>0.998</v>
          </cell>
          <cell r="J2">
            <v>0.99797057331303907</v>
          </cell>
          <cell r="K2">
            <v>0.98373583045835389</v>
          </cell>
          <cell r="L2">
            <v>0.99797057331303907</v>
          </cell>
          <cell r="M2">
            <v>0.98350000000000004</v>
          </cell>
          <cell r="N2">
            <v>0.99068244774615966</v>
          </cell>
          <cell r="O2">
            <v>0.5</v>
          </cell>
          <cell r="P2">
            <v>0.49175000000000002</v>
          </cell>
          <cell r="Q2">
            <v>0.49275000000000002</v>
          </cell>
          <cell r="R2">
            <v>0.99075000000000002</v>
          </cell>
          <cell r="S2">
            <v>0.99920450000000005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1981</v>
          </cell>
        </row>
      </sheetData>
      <sheetData sheetId="2">
        <row r="2">
          <cell r="A2">
            <v>0.99224999999999997</v>
          </cell>
          <cell r="L2">
            <v>0.99053313403089183</v>
          </cell>
          <cell r="M2">
            <v>0.99399999999999999</v>
          </cell>
          <cell r="N2">
            <v>0.99226353880708751</v>
          </cell>
          <cell r="S2">
            <v>0.99958075000000002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1974</v>
          </cell>
        </row>
      </sheetData>
      <sheetData sheetId="2">
        <row r="2">
          <cell r="A2">
            <v>0.99224999999999997</v>
          </cell>
          <cell r="L2">
            <v>0.9871350816427511</v>
          </cell>
          <cell r="M2">
            <v>0.99750000000000005</v>
          </cell>
          <cell r="N2">
            <v>0.99229047500621737</v>
          </cell>
          <cell r="S2">
            <v>0.99970400000000004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 refreshError="1"/>
      <sheetData sheetId="1"/>
      <sheetData sheetId="2">
        <row r="2">
          <cell r="A2">
            <v>0.99299999999999999</v>
          </cell>
          <cell r="L2">
            <v>0.98957298907646474</v>
          </cell>
          <cell r="M2">
            <v>0.99650000000000005</v>
          </cell>
          <cell r="N2">
            <v>0.9930244145490783</v>
          </cell>
          <cell r="S2">
            <v>0.99980674999999997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1986</v>
          </cell>
        </row>
      </sheetData>
      <sheetData sheetId="2">
        <row r="2">
          <cell r="A2">
            <v>0.99399999999999999</v>
          </cell>
          <cell r="L2">
            <v>0.99301397205588826</v>
          </cell>
          <cell r="M2">
            <v>0.995</v>
          </cell>
          <cell r="N2">
            <v>0.99400599400599399</v>
          </cell>
          <cell r="S2">
            <v>0.99970524999999999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1978</v>
          </cell>
        </row>
      </sheetData>
      <sheetData sheetId="2">
        <row r="2">
          <cell r="A2">
            <v>0.99199999999999999</v>
          </cell>
          <cell r="L2">
            <v>0.98906560636182905</v>
          </cell>
          <cell r="M2">
            <v>0.995</v>
          </cell>
          <cell r="N2">
            <v>0.99202392821535401</v>
          </cell>
          <cell r="S2">
            <v>0.9996235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1041.98</v>
          </cell>
        </row>
      </sheetData>
      <sheetData sheetId="1">
        <row r="2">
          <cell r="C2">
            <v>1998</v>
          </cell>
        </row>
      </sheetData>
      <sheetData sheetId="2">
        <row r="2">
          <cell r="A2">
            <v>0.99475000000000002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1081.1899999999989</v>
          </cell>
        </row>
      </sheetData>
      <sheetData sheetId="1"/>
      <sheetData sheetId="2">
        <row r="2">
          <cell r="A2">
            <v>0.99650000000000005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4">
          <cell r="B4">
            <v>1053.77</v>
          </cell>
        </row>
      </sheetData>
      <sheetData sheetId="1"/>
      <sheetData sheetId="2">
        <row r="2">
          <cell r="A2">
            <v>0.98375000000000001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1029.9700000000009</v>
          </cell>
        </row>
      </sheetData>
      <sheetData sheetId="1"/>
      <sheetData sheetId="2">
        <row r="2">
          <cell r="A2">
            <v>0.99350000000000005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995.46999999999753</v>
          </cell>
        </row>
      </sheetData>
      <sheetData sheetId="1"/>
      <sheetData sheetId="2">
        <row r="2">
          <cell r="A2">
            <v>0.99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0.99424999999999997</v>
          </cell>
          <cell r="L2">
            <v>0.99301745635910221</v>
          </cell>
          <cell r="M2">
            <v>0.99550000000000005</v>
          </cell>
          <cell r="N2">
            <v>0.99425717852684137</v>
          </cell>
          <cell r="S2">
            <v>0.99962799999999996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0.99024999999999996</v>
          </cell>
          <cell r="L2">
            <v>0.98708395429706908</v>
          </cell>
          <cell r="M2">
            <v>0.99350000000000005</v>
          </cell>
          <cell r="N2">
            <v>0.99028158484924</v>
          </cell>
          <cell r="S2">
            <v>0.99951175000000003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0.98699999999999999</v>
          </cell>
          <cell r="L2">
            <v>0.98075024679170775</v>
          </cell>
          <cell r="M2">
            <v>0.99350000000000005</v>
          </cell>
          <cell r="N2">
            <v>0.98708395429706908</v>
          </cell>
          <cell r="S2">
            <v>0.99926475000000003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0.98575000000000002</v>
          </cell>
          <cell r="L2">
            <v>0.97833579517479075</v>
          </cell>
          <cell r="M2">
            <v>0.99350000000000005</v>
          </cell>
          <cell r="N2">
            <v>0.98585958819151576</v>
          </cell>
          <cell r="S2">
            <v>0.99909150000000002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0.96499999999999997</v>
          </cell>
          <cell r="L2">
            <v>0.93909348441926344</v>
          </cell>
          <cell r="M2">
            <v>0.99450000000000005</v>
          </cell>
          <cell r="N2">
            <v>0.96600291403593974</v>
          </cell>
          <cell r="S2">
            <v>0.99762437500000001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C2">
            <v>1984</v>
          </cell>
        </row>
      </sheetData>
      <sheetData sheetId="2">
        <row r="2">
          <cell r="A2">
            <v>0.99150000000000005</v>
          </cell>
          <cell r="S2">
            <v>0.99942750000000002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0.96350000000000002</v>
          </cell>
          <cell r="S2">
            <v>0.99426025000000007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0.8115</v>
          </cell>
          <cell r="S2">
            <v>0.98211975000000007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0.51449999999999996</v>
          </cell>
          <cell r="S2">
            <v>0.93450999999999995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0.50049999999999994</v>
          </cell>
          <cell r="S2">
            <v>0.95259324999999995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workbookViewId="0">
      <selection activeCell="Y9" sqref="Y9"/>
    </sheetView>
  </sheetViews>
  <sheetFormatPr defaultRowHeight="15" x14ac:dyDescent="0.25"/>
  <cols>
    <col min="2" max="2" width="9.5703125" bestFit="1" customWidth="1"/>
    <col min="4" max="4" width="17.85546875" bestFit="1" customWidth="1"/>
    <col min="5" max="5" width="10.42578125" customWidth="1"/>
    <col min="9" max="9" width="10.28515625" bestFit="1" customWidth="1"/>
    <col min="10" max="10" width="10.140625" bestFit="1" customWidth="1"/>
    <col min="16" max="16" width="12" bestFit="1" customWidth="1"/>
    <col min="17" max="17" width="12.7109375" bestFit="1" customWidth="1"/>
    <col min="21" max="21" width="9.140625" customWidth="1"/>
  </cols>
  <sheetData>
    <row r="1" spans="1:31" ht="15" customHeight="1" x14ac:dyDescent="0.25">
      <c r="B1" s="1" t="s">
        <v>0</v>
      </c>
      <c r="C1" s="1" t="s">
        <v>1</v>
      </c>
      <c r="D1" s="1" t="s">
        <v>2</v>
      </c>
      <c r="E1" s="8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R1" s="1" t="s">
        <v>0</v>
      </c>
      <c r="S1" s="1" t="s">
        <v>1</v>
      </c>
      <c r="T1" s="1" t="s">
        <v>2</v>
      </c>
      <c r="U1" s="8" t="s">
        <v>6</v>
      </c>
      <c r="W1" s="5" t="str">
        <f>[1]Sheet3!A1</f>
        <v>Accuracy</v>
      </c>
      <c r="X1" s="5" t="str">
        <f>[1]Sheet3!B1</f>
        <v>Kappa</v>
      </c>
      <c r="Y1" s="5" t="str">
        <f>[1]Sheet3!L1</f>
        <v>Precision</v>
      </c>
      <c r="Z1" s="5" t="str">
        <f>[1]Sheet3!M1</f>
        <v>Recall</v>
      </c>
      <c r="AA1" s="5" t="str">
        <f>[1]Sheet3!N1</f>
        <v>F1</v>
      </c>
      <c r="AB1" s="5" t="str">
        <f>[1]Sheet3!S1</f>
        <v>auc</v>
      </c>
    </row>
    <row r="2" spans="1:31" x14ac:dyDescent="0.25">
      <c r="A2" t="s">
        <v>3</v>
      </c>
      <c r="B2" s="4">
        <f>100*AVERAGE([2]Sheet1!$B2,[3]Sheet1!$B2,[4]Sheet1!$B2,[5]Sheet1!$B2,[6]Sheet1!$B$2)</f>
        <v>99.79374885559082</v>
      </c>
      <c r="C2" s="4">
        <f>100*AVERAGE([2]Sheet1!C2,[3]Sheet1!C2,[4]Sheet1!C2,[5]Sheet1!C2,[6]Sheet1!C2)</f>
        <v>99.674999713897705</v>
      </c>
      <c r="D2" s="4">
        <f>100*AVERAGE([2]Sheet1!D2,[3]Sheet1!D2,[4]Sheet1!D2,[5]Sheet1!D2,[6]Sheet1!D2)</f>
        <v>99.725000000000009</v>
      </c>
      <c r="E2" s="8"/>
      <c r="G2">
        <f>AVERAGE([2]Sheet3!$A$2,[3]Sheet3!$A$2,[4]Sheet3!$A$2,[5]Sheet3!$A$2,[6]Sheet3!$A$2)</f>
        <v>0.99780000000000002</v>
      </c>
      <c r="H2" s="2">
        <f>AVERAGE([2]Sheet3!$B$2,[3]Sheet3!$B$2,[4]Sheet3!$B$2,[5]Sheet3!$B$2,[6]Sheet3!$B$2)</f>
        <v>0.99560000000000015</v>
      </c>
      <c r="I2" s="2">
        <f>AVERAGE([2]Sheet3!$H$2,[3]Sheet3!$H$2,[4]Sheet3!$H$2,[5]Sheet3!$H$2,[6]Sheet3!$H$2)</f>
        <v>0.99890000000000012</v>
      </c>
      <c r="J2" s="2">
        <f>AVERAGE([2]Sheet3!$I$2,[3]Sheet3!$I$2,[4]Sheet3!$I$2,[5]Sheet3!$I$2,[6]Sheet3!$I$2)</f>
        <v>0.99670000000000003</v>
      </c>
      <c r="K2" s="2">
        <f>AVERAGE([2]Sheet3!$L$2,[3]Sheet3!$L$2,[4]Sheet3!$L$2,[5]Sheet3!$L$2,[6]Sheet3!$L$2)</f>
        <v>0.99670901368848386</v>
      </c>
      <c r="L2" s="2">
        <f>AVERAGE([2]Sheet3!$M$2,[3]Sheet3!$M$2,[4]Sheet3!$M$2,[5]Sheet3!$M$2,[6]Sheet3!$M$2)</f>
        <v>0.99890000000000012</v>
      </c>
      <c r="M2" s="2">
        <f>AVERAGE([2]Sheet3!$N$2,[3]Sheet3!$N$2,[4]Sheet3!$N$2,[5]Sheet3!$N$2,[6]Sheet3!$N$2)</f>
        <v>0.99780264469319024</v>
      </c>
      <c r="N2" s="4">
        <f>AVERAGE([2]Sheet3!$S$2,[3]Sheet3!$S$2,[4]Sheet3!$S$2,[5]Sheet3!$S$2,[6]Sheet3!$S$2)</f>
        <v>0.999977</v>
      </c>
      <c r="O2" s="2"/>
      <c r="P2" s="2"/>
      <c r="Q2" t="s">
        <v>3</v>
      </c>
      <c r="R2" s="4">
        <f>100*AVERAGE([1]Sheet1!B2,[7]Sheet1!B2,[8]Sheet1!B2,[9]Sheet1!B2,[10]Sheet1!B2)</f>
        <v>99.468750953674316</v>
      </c>
      <c r="S2" s="4">
        <f>100*AVERAGE([1]Sheet1!C2,[7]Sheet1!C2,[8]Sheet1!C2,[9]Sheet1!C2,[10]Sheet1!C2)</f>
        <v>99.424999952316298</v>
      </c>
      <c r="T2" s="4">
        <f>100*AVERAGE([1]Sheet1!D2,[7]Sheet1!D2,[8]Sheet1!D2,[9]Sheet1!D2,[10]Sheet1!D2)</f>
        <v>99.424999999999997</v>
      </c>
      <c r="U2" s="8"/>
      <c r="W2" s="6">
        <f>AVERAGE([1]Sheet3!$A$2,[7]Sheet3!$A$2,[8]Sheet3!$A$2,[9]Sheet3!$A$2,[10]Sheet3!$A$2)</f>
        <v>0.99444999999999995</v>
      </c>
      <c r="X2" s="6">
        <f>AVERAGE([1]Sheet3!$B$2,[7]Sheet3!$B$2,[8]Sheet3!$B$2,[9]Sheet3!$B$2,[10]Sheet3!$B$2)</f>
        <v>0.98889999999999989</v>
      </c>
      <c r="Y2" s="6">
        <f>AVERAGE([1]Sheet3!$L$2,[7]Sheet3!$L$2,[8]Sheet3!$L$2,[9]Sheet3!$L$2,[10]Sheet3!$L$2)</f>
        <v>0.9904783364370211</v>
      </c>
      <c r="Z2" s="6">
        <f>AVERAGE([1]Sheet3!$M$2,[7]Sheet3!$M$2,[8]Sheet3!$M$2,[9]Sheet3!$M$2,[10]Sheet3!$M$2)</f>
        <v>0.99849999999999994</v>
      </c>
      <c r="AA2" s="6">
        <f>AVERAGE([1]Sheet3!$N$2,[7]Sheet3!$N$2,[8]Sheet3!$N$2,[9]Sheet3!$N$2,[10]Sheet3!$N$2)</f>
        <v>0.99447251810421755</v>
      </c>
      <c r="AB2" s="7">
        <f>AVERAGE([1]Sheet3!$S$2,[7]Sheet3!$S$2,[8]Sheet3!$S$2,[9]Sheet3!$S$2,[10]Sheet3!$S$2)</f>
        <v>0.99991600000000003</v>
      </c>
      <c r="AE2" s="6">
        <f>AVERAGE([1]Sheet3!K2,[7]Sheet3!K2,[8]Sheet3!K2,[9]Sheet3!K2,[10]Sheet3!K2)</f>
        <v>0.998488460211718</v>
      </c>
    </row>
    <row r="3" spans="1:31" x14ac:dyDescent="0.25">
      <c r="A3" t="s">
        <v>4</v>
      </c>
      <c r="B3" s="4">
        <f>100*AVERAGE([2]Sheet1!B3,[3]Sheet1!B3,[4]Sheet1!B3,[5]Sheet1!B3,[6]Sheet1!B3)</f>
        <v>99.850000143051147</v>
      </c>
      <c r="C3" s="4"/>
      <c r="D3" s="4"/>
      <c r="E3" s="8"/>
      <c r="G3" s="4">
        <f>100*G2</f>
        <v>99.78</v>
      </c>
      <c r="H3" s="4">
        <f t="shared" ref="H3:M3" si="0">100*H2</f>
        <v>99.560000000000016</v>
      </c>
      <c r="I3" s="4">
        <f t="shared" si="0"/>
        <v>99.890000000000015</v>
      </c>
      <c r="J3" s="4">
        <f t="shared" si="0"/>
        <v>99.67</v>
      </c>
      <c r="K3" s="4">
        <f t="shared" si="0"/>
        <v>99.670901368848391</v>
      </c>
      <c r="L3" s="4">
        <f t="shared" si="0"/>
        <v>99.890000000000015</v>
      </c>
      <c r="M3" s="4">
        <f t="shared" si="0"/>
        <v>99.780264469319022</v>
      </c>
      <c r="N3" s="4">
        <f>N2</f>
        <v>0.999977</v>
      </c>
      <c r="Q3" t="s">
        <v>4</v>
      </c>
      <c r="R3" s="4">
        <f>100*AVERAGE([1]Sheet1!B3,[7]Sheet1!B3,[8]Sheet1!B3,[9]Sheet1!B3,[10]Sheet1!B3)</f>
        <v>99.650000333786011</v>
      </c>
      <c r="S3" s="4"/>
      <c r="T3" s="4"/>
      <c r="U3" s="8"/>
      <c r="W3" s="7">
        <f>100*W2</f>
        <v>99.444999999999993</v>
      </c>
      <c r="X3" s="7">
        <f t="shared" ref="X3" si="1">100*X2</f>
        <v>98.889999999999986</v>
      </c>
      <c r="Y3" s="7">
        <f t="shared" ref="Y3" si="2">100*Y2</f>
        <v>99.047833643702106</v>
      </c>
      <c r="Z3" s="7">
        <f t="shared" ref="Z3" si="3">100*Z2</f>
        <v>99.85</v>
      </c>
      <c r="AA3" s="7">
        <f>100*AA2</f>
        <v>99.447251810421761</v>
      </c>
      <c r="AB3" s="7">
        <f>AB2</f>
        <v>0.99991600000000003</v>
      </c>
    </row>
    <row r="4" spans="1:31" x14ac:dyDescent="0.25">
      <c r="A4" t="s">
        <v>5</v>
      </c>
      <c r="B4" s="4">
        <f>AVERAGE([2]Sheet1!B4,[3]Sheet1!B4,[4]Sheet1!B4,[5]Sheet1!B4,[6]Sheet1!B4)</f>
        <v>2436.1800000000003</v>
      </c>
      <c r="C4" s="4"/>
      <c r="D4" s="4">
        <f>AVERAGE([2]Sheet1!D4,[3]Sheet1!D4,[4]Sheet1!D4,[5]Sheet1!D4,[6]Sheet1!D4)</f>
        <v>13.015999999998902</v>
      </c>
      <c r="E4" s="8"/>
      <c r="Q4" t="s">
        <v>5</v>
      </c>
      <c r="R4" s="4">
        <f>AVERAGE([1]Sheet1!B4,[7]Sheet1!B4,[8]Sheet1!B4,[9]Sheet1!B4,[10]Sheet1!B4)</f>
        <v>962.38599999999985</v>
      </c>
      <c r="S4" s="4"/>
      <c r="T4" s="4">
        <f>AVERAGE([1]Sheet1!D4,[7]Sheet1!D4,[8]Sheet1!D4,[9]Sheet1!D4,[10]Sheet1!D4)</f>
        <v>3</v>
      </c>
      <c r="U4" s="8"/>
    </row>
    <row r="8" spans="1:31" x14ac:dyDescent="0.25">
      <c r="G8" s="1" t="s">
        <v>7</v>
      </c>
      <c r="H8" s="1" t="s">
        <v>11</v>
      </c>
      <c r="I8" s="1" t="s">
        <v>12</v>
      </c>
      <c r="J8" s="1" t="s">
        <v>13</v>
      </c>
      <c r="K8" t="s">
        <v>14</v>
      </c>
      <c r="P8" s="1"/>
      <c r="Q8" s="1"/>
      <c r="R8" s="1"/>
    </row>
    <row r="9" spans="1:31" x14ac:dyDescent="0.25">
      <c r="G9">
        <f>AVERAGE([11]Sheet3!A$2,[12]Sheet3!A$2,[13]Sheet3!A$2,[14]Sheet3!A$2,[15]Sheet3!A$2)</f>
        <v>0.99715000000000009</v>
      </c>
      <c r="H9">
        <v>0.99700841656997174</v>
      </c>
      <c r="I9">
        <v>0.99730681367070884</v>
      </c>
      <c r="J9">
        <v>0.99700841656997174</v>
      </c>
      <c r="K9" s="3">
        <v>0.99996419999999997</v>
      </c>
      <c r="W9" s="6">
        <f>AVERAGE([16]Sheet3!$A$2,[17]Sheet3!$A$2,[18]Sheet3!$A$2,[19]Sheet3!$A$2,[20]Sheet3!$A$2)</f>
        <v>0.98974999999999991</v>
      </c>
      <c r="X9" s="6">
        <f>AVERAGE([16]Sheet3!$L$2,[17]Sheet3!$L$2,[18]Sheet3!$L$2,[19]Sheet3!$L$2,[20]Sheet3!$L$2)</f>
        <v>0.9833169816763826</v>
      </c>
      <c r="Y9" s="6">
        <f>AVERAGE([16]Sheet3!$M$2,[17]Sheet3!$M$2,[18]Sheet3!$M$2,[19]Sheet3!$M$2,[20]Sheet3!$M$2)</f>
        <v>0.99650000000000016</v>
      </c>
      <c r="Z9" s="6">
        <f>AVERAGE([16]Sheet3!$N$2,[17]Sheet3!$N$2,[18]Sheet3!$N$2,[19]Sheet3!$N$2,[20]Sheet3!$N$2)</f>
        <v>0.98984324002484381</v>
      </c>
      <c r="AA9" s="7">
        <f>AVERAGE([16]Sheet3!$S$2,[17]Sheet3!$S$2,[18]Sheet3!$S$2,[19]Sheet3!$S$2,[20]Sheet3!$S$2)</f>
        <v>0.99966484999999994</v>
      </c>
    </row>
    <row r="10" spans="1:31" x14ac:dyDescent="0.25">
      <c r="B10">
        <f>AVERAGE([11]Sheet1!$B$4,[12]Sheet1!$B$4,[13]Sheet1!$B$4,[14]Sheet1!$B$4,[15]Sheet1!$B$4)</f>
        <v>1941.776000000001</v>
      </c>
      <c r="C10" s="4">
        <f>B4-B10</f>
        <v>494.40399999999931</v>
      </c>
      <c r="G10" s="4">
        <f>100*G9</f>
        <v>99.715000000000003</v>
      </c>
      <c r="H10" s="4">
        <f t="shared" ref="H10:J10" si="4">100*H9</f>
        <v>99.70084165699717</v>
      </c>
      <c r="I10" s="4">
        <f t="shared" si="4"/>
        <v>99.730681367070886</v>
      </c>
      <c r="J10" s="4">
        <f t="shared" si="4"/>
        <v>99.70084165699717</v>
      </c>
      <c r="K10" s="4"/>
      <c r="W10" s="7">
        <f>100*W9</f>
        <v>98.974999999999994</v>
      </c>
      <c r="X10" s="7">
        <f>100*X9</f>
        <v>98.331698167638265</v>
      </c>
      <c r="Y10" s="7">
        <f>100*Y9</f>
        <v>99.65000000000002</v>
      </c>
      <c r="Z10" s="7">
        <f>100*Z9</f>
        <v>98.984324002484385</v>
      </c>
      <c r="AA10" s="7">
        <f>AA9</f>
        <v>0.99966484999999994</v>
      </c>
    </row>
    <row r="11" spans="1:31" x14ac:dyDescent="0.25">
      <c r="C11" s="4"/>
    </row>
    <row r="12" spans="1:31" x14ac:dyDescent="0.25">
      <c r="C12" s="4"/>
    </row>
    <row r="13" spans="1:31" x14ac:dyDescent="0.25">
      <c r="C13" s="4"/>
      <c r="G13" s="1" t="s">
        <v>7</v>
      </c>
      <c r="H13" s="1"/>
      <c r="I13" s="1"/>
      <c r="J13" s="1"/>
      <c r="K13" s="1"/>
      <c r="L13" s="1"/>
      <c r="M13" s="1"/>
      <c r="N13" s="1"/>
    </row>
    <row r="14" spans="1:31" x14ac:dyDescent="0.25">
      <c r="C14" s="4"/>
      <c r="G14">
        <f>AVERAGE([21]Sheet3!A$2,[22]Sheet3!A$2,[23]Sheet3!A$2,[24]Sheet3!A$2,[25]Sheet3!A$2)</f>
        <v>0.99544999999999995</v>
      </c>
      <c r="H14">
        <v>0.99739249542588992</v>
      </c>
      <c r="I14">
        <v>0.99355652567177533</v>
      </c>
      <c r="J14">
        <v>0.99543373206060637</v>
      </c>
      <c r="K14" s="3">
        <v>0.99979505000000002</v>
      </c>
      <c r="W14" s="6">
        <f>AVERAGE([26]Sheet3!$A$2,[27]Sheet3!$A$2,[28]Sheet3!$A$2,[29]Sheet3!$A$2,[30]Sheet3!$A$2)</f>
        <v>0.99269999999999992</v>
      </c>
      <c r="X14" s="6">
        <f>AVERAGE([26]Sheet3!$L$2,[27]Sheet3!$L$2,[28]Sheet3!$L$2,[29]Sheet3!$L$2,[30]Sheet3!$L$2)</f>
        <v>0.98986415663356497</v>
      </c>
      <c r="Y14" s="6">
        <f>AVERAGE([26]Sheet3!$M$2,[27]Sheet3!$M$2,[28]Sheet3!$M$2,[29]Sheet3!$M$2,[30]Sheet3!$M$2)</f>
        <v>0.99559999999999993</v>
      </c>
      <c r="Z14" s="6">
        <f>AVERAGE([26]Sheet3!$N$2,[27]Sheet3!$N$2,[28]Sheet3!$N$2,[29]Sheet3!$N$2,[30]Sheet3!$N$2)</f>
        <v>0.99272167011674628</v>
      </c>
      <c r="AA14" s="7">
        <f>AVERAGE([26]Sheet3!$S$2,[27]Sheet3!$S$2,[28]Sheet3!$S$2,[29]Sheet3!$S$2,[30]Sheet3!$S$2)</f>
        <v>0.99968404999999994</v>
      </c>
    </row>
    <row r="15" spans="1:31" x14ac:dyDescent="0.25">
      <c r="B15">
        <f>AVERAGE([21]Sheet1!$B$4,[22]Sheet1!$B$4,[23]Sheet1!$B$4,[24]Sheet1!$B$4,[25]Sheet1!$B$4)</f>
        <v>1484.7760000000028</v>
      </c>
      <c r="C15" s="4">
        <f>B10-B15</f>
        <v>456.99999999999818</v>
      </c>
      <c r="G15" s="4">
        <f>100*G14</f>
        <v>99.544999999999987</v>
      </c>
      <c r="H15" s="4">
        <f t="shared" ref="H15:J15" si="5">100*H14</f>
        <v>99.739249542588993</v>
      </c>
      <c r="I15" s="4">
        <f t="shared" si="5"/>
        <v>99.355652567177529</v>
      </c>
      <c r="J15" s="4">
        <f t="shared" si="5"/>
        <v>99.543373206060636</v>
      </c>
      <c r="K15" s="4"/>
      <c r="L15" s="4"/>
      <c r="M15" s="4"/>
      <c r="N15" s="4"/>
      <c r="W15" s="7">
        <f>100*W14</f>
        <v>99.27</v>
      </c>
      <c r="X15" s="7">
        <f>100*X14</f>
        <v>98.986415663356496</v>
      </c>
      <c r="Y15" s="7">
        <f>100*Y14</f>
        <v>99.559999999999988</v>
      </c>
      <c r="Z15" s="7">
        <f>100*Z14</f>
        <v>99.272167011674625</v>
      </c>
      <c r="AA15" s="7">
        <f>AA14</f>
        <v>0.99968404999999994</v>
      </c>
    </row>
    <row r="16" spans="1:31" x14ac:dyDescent="0.25">
      <c r="C16" s="4"/>
    </row>
    <row r="17" spans="2:27" x14ac:dyDescent="0.25">
      <c r="C17" s="4"/>
    </row>
    <row r="18" spans="2:27" x14ac:dyDescent="0.25">
      <c r="C18" s="4"/>
      <c r="G18" s="1" t="s">
        <v>7</v>
      </c>
      <c r="H18" s="1"/>
      <c r="I18" s="1"/>
      <c r="J18" s="1"/>
      <c r="K18" s="1"/>
      <c r="L18" s="1"/>
      <c r="M18" s="1"/>
      <c r="N18" s="1"/>
    </row>
    <row r="19" spans="2:27" x14ac:dyDescent="0.25">
      <c r="C19" s="4"/>
      <c r="G19">
        <f>AVERAGE([31]Sheet3!A$2,[32]Sheet3!A$2,[33]Sheet3!A$2,[34]Sheet3!A$2,[35]Sheet3!A$2)</f>
        <v>0.99170000000000003</v>
      </c>
      <c r="H19">
        <v>0.99317300568072453</v>
      </c>
      <c r="I19">
        <v>0.99051477586858871</v>
      </c>
      <c r="J19">
        <v>0.99317300568072453</v>
      </c>
      <c r="K19" s="3">
        <v>0.99975749999999997</v>
      </c>
      <c r="W19" s="6">
        <f>AVERAGE([36]Sheet3!$A$2,[37]Sheet3!$A$2,[38]Sheet3!$A$2,[39]Sheet3!$A$2,[40]Sheet3!$A$2)</f>
        <v>0.98445000000000005</v>
      </c>
      <c r="X19" s="6">
        <f>AVERAGE([36]Sheet3!$L$2,[37]Sheet3!$L$2,[38]Sheet3!$L$2,[39]Sheet3!$L$2,[40]Sheet3!$L$2)</f>
        <v>0.97565618740838667</v>
      </c>
      <c r="Y19" s="6">
        <f>AVERAGE([36]Sheet3!$M$2,[37]Sheet3!$M$2,[38]Sheet3!$M$2,[39]Sheet3!$M$2,[40]Sheet3!$M$2)</f>
        <v>0.99410000000000009</v>
      </c>
      <c r="Z19" s="6">
        <f>AVERAGE([36]Sheet3!$N$2,[37]Sheet3!$N$2,[38]Sheet3!$N$2,[39]Sheet3!$N$2,[40]Sheet3!$N$2)</f>
        <v>0.98469704398012114</v>
      </c>
      <c r="AA19" s="7">
        <f>AVERAGE([36]Sheet3!$S$2,[37]Sheet3!$S$2,[38]Sheet3!$S$2,[39]Sheet3!$S$2,[40]Sheet3!$S$2)</f>
        <v>0.99902407500000001</v>
      </c>
    </row>
    <row r="20" spans="2:27" x14ac:dyDescent="0.25">
      <c r="B20">
        <f>AVERAGE([31]Sheet1!$B$4,[32]Sheet1!$B$4,[33]Sheet1!$B$4,[34]Sheet1!$B$4,[35]Sheet1!$B$4)</f>
        <v>1040.4759999999994</v>
      </c>
      <c r="C20" s="4">
        <f>B15-B20</f>
        <v>444.30000000000337</v>
      </c>
      <c r="G20" s="4">
        <f>100*G19</f>
        <v>99.17</v>
      </c>
      <c r="H20" s="4">
        <f t="shared" ref="H20:J20" si="6">100*H19</f>
        <v>99.317300568072454</v>
      </c>
      <c r="I20" s="4">
        <f t="shared" si="6"/>
        <v>99.051477586858866</v>
      </c>
      <c r="J20" s="4">
        <f t="shared" si="6"/>
        <v>99.317300568072454</v>
      </c>
      <c r="K20" s="4"/>
      <c r="L20" s="4"/>
      <c r="M20" s="4"/>
      <c r="N20" s="4"/>
      <c r="W20" s="7">
        <f>100*W19</f>
        <v>98.445000000000007</v>
      </c>
      <c r="X20" s="7">
        <f>100*X19</f>
        <v>97.565618740838673</v>
      </c>
      <c r="Y20" s="7">
        <f>100*Y19</f>
        <v>99.410000000000011</v>
      </c>
      <c r="Z20" s="7">
        <f>100*Z19</f>
        <v>98.469704398012112</v>
      </c>
      <c r="AA20" s="7">
        <f>AA19</f>
        <v>0.99902407500000001</v>
      </c>
    </row>
    <row r="23" spans="2:27" x14ac:dyDescent="0.25">
      <c r="G23">
        <f>AVERAGE([41]Sheet3!A$2,[42]Sheet3!A$2,[43]Sheet3!A$2,[44]Sheet3!A$2,[45]Sheet3!A$2)</f>
        <v>0.75630000000000008</v>
      </c>
      <c r="H23">
        <v>0.73489313841556181</v>
      </c>
      <c r="I23">
        <v>0.99390000000000001</v>
      </c>
      <c r="J23">
        <v>0.82734977701521528</v>
      </c>
      <c r="K23">
        <f>AVERAGE([41]Sheet3!S$2,[42]Sheet3!S$2,[43]Sheet3!S$2,[44]Sheet3!S$2,[45]Sheet3!S$2)</f>
        <v>0.97258215000000003</v>
      </c>
    </row>
    <row r="24" spans="2:27" x14ac:dyDescent="0.25">
      <c r="G24" s="4">
        <f>100*G23</f>
        <v>75.63000000000001</v>
      </c>
      <c r="H24" s="4">
        <f t="shared" ref="H24:J24" si="7">100*H23</f>
        <v>73.489313841556182</v>
      </c>
      <c r="I24" s="4">
        <f t="shared" si="7"/>
        <v>99.39</v>
      </c>
      <c r="J24" s="4">
        <f t="shared" si="7"/>
        <v>82.73497770152153</v>
      </c>
      <c r="K24" s="4">
        <f>K23</f>
        <v>0.97258215000000003</v>
      </c>
    </row>
    <row r="25" spans="2:27" x14ac:dyDescent="0.25">
      <c r="G25" s="4"/>
      <c r="H25" s="4"/>
      <c r="I25" s="4"/>
      <c r="J25" s="4"/>
      <c r="N25" s="9" t="s">
        <v>15</v>
      </c>
      <c r="O25" s="9"/>
      <c r="P25" s="9"/>
      <c r="Q25" s="9"/>
    </row>
    <row r="26" spans="2:27" x14ac:dyDescent="0.25">
      <c r="N26" s="1" t="s">
        <v>16</v>
      </c>
      <c r="O26" s="1" t="s">
        <v>17</v>
      </c>
      <c r="P26" t="s">
        <v>20</v>
      </c>
      <c r="Q26" t="s">
        <v>21</v>
      </c>
    </row>
    <row r="27" spans="2:27" x14ac:dyDescent="0.25">
      <c r="N27" t="s">
        <v>18</v>
      </c>
      <c r="O27" t="s">
        <v>18</v>
      </c>
      <c r="P27" s="10">
        <f>AVERAGE([21]Sheet2!$C2,[21]Sheet2!$C2,[21]Sheet2!$C2,[21]Sheet2!$C2,[21]Sheet2!$C2)</f>
        <v>1995</v>
      </c>
      <c r="Q27" s="10">
        <f>AVERAGE([16]Sheet2!$C2,[17]Sheet2!$C2,[18]Sheet2!$C2,[19]Sheet2!$C2,[20]Sheet2!$C2)</f>
        <v>1966</v>
      </c>
    </row>
    <row r="28" spans="2:27" x14ac:dyDescent="0.25">
      <c r="N28" t="s">
        <v>19</v>
      </c>
      <c r="O28" t="s">
        <v>18</v>
      </c>
      <c r="P28" s="10">
        <f>AVERAGE([21]Sheet2!$C3,[21]Sheet2!$C3,[21]Sheet2!$C3,[21]Sheet2!$C3,[21]Sheet2!$C3)</f>
        <v>5</v>
      </c>
      <c r="Q28" s="10">
        <f>AVERAGE([16]Sheet2!$C3,[17]Sheet2!$C3,[18]Sheet2!$C3,[19]Sheet2!$C3,[20]Sheet2!$C3)</f>
        <v>34</v>
      </c>
    </row>
    <row r="29" spans="2:27" x14ac:dyDescent="0.25">
      <c r="N29" t="s">
        <v>18</v>
      </c>
      <c r="O29" t="s">
        <v>19</v>
      </c>
      <c r="P29" s="10">
        <f>AVERAGE([21]Sheet2!$C4,[21]Sheet2!$C4,[21]Sheet2!$C4,[21]Sheet2!$C4,[21]Sheet2!$C4)</f>
        <v>7</v>
      </c>
      <c r="Q29" s="10">
        <f>AVERAGE([16]Sheet2!$C4,[17]Sheet2!$C4,[18]Sheet2!$C4,[19]Sheet2!$C4,[20]Sheet2!$C4)</f>
        <v>7</v>
      </c>
    </row>
    <row r="30" spans="2:27" x14ac:dyDescent="0.25">
      <c r="C30">
        <v>0.999</v>
      </c>
      <c r="D30">
        <v>0.99450000000000005</v>
      </c>
      <c r="N30" t="s">
        <v>19</v>
      </c>
      <c r="O30" t="s">
        <v>19</v>
      </c>
      <c r="P30" s="10">
        <f>AVERAGE([21]Sheet2!$C5,[21]Sheet2!$C5,[21]Sheet2!$C5,[21]Sheet2!$C5,[21]Sheet2!$C5)</f>
        <v>1993</v>
      </c>
      <c r="Q30" s="10">
        <f>AVERAGE([16]Sheet2!$C5,[17]Sheet2!$C5,[18]Sheet2!$C5,[19]Sheet2!$C5,[20]Sheet2!$C5)</f>
        <v>1993</v>
      </c>
    </row>
    <row r="31" spans="2:27" x14ac:dyDescent="0.25">
      <c r="C31">
        <v>0.99824999999999997</v>
      </c>
      <c r="D31">
        <v>0.99424999999999997</v>
      </c>
    </row>
    <row r="32" spans="2:27" x14ac:dyDescent="0.25">
      <c r="C32">
        <v>0.997</v>
      </c>
      <c r="D32">
        <v>0.99524999999999997</v>
      </c>
    </row>
    <row r="33" spans="3:28" x14ac:dyDescent="0.25">
      <c r="C33">
        <v>0.99650000000000005</v>
      </c>
      <c r="D33">
        <v>0.99424999999999997</v>
      </c>
    </row>
    <row r="34" spans="3:28" x14ac:dyDescent="0.25">
      <c r="C34">
        <v>0.99824999999999997</v>
      </c>
      <c r="D34">
        <v>0.99399999999999999</v>
      </c>
    </row>
    <row r="40" spans="3:28" x14ac:dyDescent="0.25">
      <c r="G40">
        <f>AVERAGE([21]Sheet3!A$2,[22]Sheet3!A$2,[23]Sheet3!A$2,[24]Sheet3!A$2,[25]Sheet3!A$2)</f>
        <v>0.99544999999999995</v>
      </c>
      <c r="H40">
        <f>AVERAGE([21]Sheet3!B$2,[22]Sheet3!B$2,[23]Sheet3!B$2,[24]Sheet3!B$2,[25]Sheet3!B$2)</f>
        <v>0.99089999999999989</v>
      </c>
      <c r="I40">
        <f>AVERAGE([21]Sheet3!C$2,[22]Sheet3!C$2,[23]Sheet3!C$2,[24]Sheet3!C$2,[25]Sheet3!C$2)</f>
        <v>0.99290212704241942</v>
      </c>
      <c r="J40">
        <f>AVERAGE([21]Sheet3!D$2,[22]Sheet3!D$2,[23]Sheet3!D$2,[24]Sheet3!D$2,[25]Sheet3!D$2)</f>
        <v>0.99722139675597532</v>
      </c>
      <c r="K40">
        <f>AVERAGE([21]Sheet3!E$2,[22]Sheet3!E$2,[23]Sheet3!E$2,[24]Sheet3!E$2,[25]Sheet3!E$2)</f>
        <v>0.5</v>
      </c>
      <c r="L40">
        <f>AVERAGE([21]Sheet3!F$2,[22]Sheet3!F$2,[23]Sheet3!F$2,[24]Sheet3!F$2,[25]Sheet3!F$2)</f>
        <v>0</v>
      </c>
      <c r="M40">
        <f>AVERAGE([21]Sheet3!G$2,[22]Sheet3!G$2,[23]Sheet3!G$2,[24]Sheet3!G$2,[25]Sheet3!G$2)</f>
        <v>0.26741671675130874</v>
      </c>
      <c r="N40">
        <f>AVERAGE([21]Sheet3!H$2,[22]Sheet3!H$2,[23]Sheet3!H$2,[24]Sheet3!H$2,[25]Sheet3!H$2)</f>
        <v>0.99350000000000005</v>
      </c>
      <c r="O40">
        <f>AVERAGE([21]Sheet3!I$2,[22]Sheet3!I$2,[23]Sheet3!I$2,[24]Sheet3!I$2,[25]Sheet3!I$2)</f>
        <v>0.99740000000000006</v>
      </c>
      <c r="P40">
        <f>AVERAGE([21]Sheet3!J$2,[22]Sheet3!J$2,[23]Sheet3!J$2,[24]Sheet3!J$2,[25]Sheet3!J$2)</f>
        <v>0.99739249542588992</v>
      </c>
      <c r="Q40">
        <f>AVERAGE([21]Sheet3!K$2,[22]Sheet3!K$2,[23]Sheet3!K$2,[24]Sheet3!K$2,[25]Sheet3!K$2)</f>
        <v>0.99355652567177533</v>
      </c>
      <c r="R40">
        <f>AVERAGE([21]Sheet3!L$2,[22]Sheet3!L$2,[23]Sheet3!L$2,[24]Sheet3!L$2,[25]Sheet3!L$2)</f>
        <v>0.99739249542588992</v>
      </c>
      <c r="S40">
        <f>AVERAGE([21]Sheet3!M$2,[22]Sheet3!M$2,[23]Sheet3!M$2,[24]Sheet3!M$2,[25]Sheet3!M$2)</f>
        <v>0.99350000000000005</v>
      </c>
      <c r="T40">
        <f>AVERAGE([21]Sheet3!N$2,[22]Sheet3!N$2,[23]Sheet3!N$2,[24]Sheet3!N$2,[25]Sheet3!N$2)</f>
        <v>0.99543373206060637</v>
      </c>
      <c r="U40">
        <f>AVERAGE([21]Sheet3!O$2,[22]Sheet3!O$2,[23]Sheet3!O$2,[24]Sheet3!O$2,[25]Sheet3!O$2)</f>
        <v>0.5</v>
      </c>
      <c r="V40">
        <f>AVERAGE([21]Sheet3!P$2,[22]Sheet3!P$2,[23]Sheet3!P$2,[24]Sheet3!P$2,[25]Sheet3!P$2)</f>
        <v>0.49675000000000002</v>
      </c>
      <c r="W40">
        <f>AVERAGE([21]Sheet3!Q$2,[22]Sheet3!Q$2,[23]Sheet3!Q$2,[24]Sheet3!Q$2,[25]Sheet3!Q$2)</f>
        <v>0.49804999999999999</v>
      </c>
      <c r="X40">
        <f>AVERAGE([21]Sheet3!R$2,[22]Sheet3!R$2,[23]Sheet3!R$2,[24]Sheet3!R$2,[25]Sheet3!R$2)</f>
        <v>0.99544999999999995</v>
      </c>
      <c r="Y40">
        <f>AVERAGE([21]Sheet3!S$2,[22]Sheet3!S$2,[23]Sheet3!S$2,[24]Sheet3!S$2,[25]Sheet3!S$2)</f>
        <v>0.99979505000000002</v>
      </c>
      <c r="Z40" t="e">
        <f>AVERAGE([21]Sheet3!T$2,[22]Sheet3!T$2,[23]Sheet3!T$2,[24]Sheet3!T$2,[25]Sheet3!T$2)</f>
        <v>#DIV/0!</v>
      </c>
      <c r="AA40" t="e">
        <f>AVERAGE([21]Sheet3!U$2,[22]Sheet3!U$2,[23]Sheet3!U$2,[24]Sheet3!U$2,[25]Sheet3!U$2)</f>
        <v>#DIV/0!</v>
      </c>
      <c r="AB40" t="e">
        <f>AVERAGE([21]Sheet3!V$2,[22]Sheet3!V$2,[23]Sheet3!V$2,[24]Sheet3!V$2,[25]Sheet3!V$2)</f>
        <v>#DIV/0!</v>
      </c>
    </row>
  </sheetData>
  <mergeCells count="3">
    <mergeCell ref="E1:E4"/>
    <mergeCell ref="U1:U4"/>
    <mergeCell ref="N25:Q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793A-4D39-4B78-A904-00EAB1A4470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6F03-1E23-4FBB-AE7F-DEE60F78275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Garcia</dc:creator>
  <cp:lastModifiedBy>José Luiz Garcia</cp:lastModifiedBy>
  <dcterms:created xsi:type="dcterms:W3CDTF">2015-06-05T18:17:20Z</dcterms:created>
  <dcterms:modified xsi:type="dcterms:W3CDTF">2023-03-27T03:11:42Z</dcterms:modified>
</cp:coreProperties>
</file>