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ny/Work/test/blockchain/ethereum/rig/white-glass/rig/specs/"/>
    </mc:Choice>
  </mc:AlternateContent>
  <bookViews>
    <workbookView xWindow="0" yWindow="460" windowWidth="25600" windowHeight="15460" tabRatio="500" activeTab="1"/>
  </bookViews>
  <sheets>
    <sheet name="Card Comparison" sheetId="1" r:id="rId1"/>
    <sheet name="System Setup - GTX 1070" sheetId="4" r:id="rId2"/>
    <sheet name="System Setup - RX580" sheetId="2" r:id="rId3"/>
    <sheet name="Constants" sheetId="3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4" i="4" l="1"/>
  <c r="I53" i="4"/>
  <c r="I52" i="4"/>
  <c r="I51" i="4"/>
  <c r="I50" i="4"/>
  <c r="I49" i="4"/>
  <c r="H54" i="4"/>
  <c r="H53" i="4"/>
  <c r="H52" i="4"/>
  <c r="H51" i="4"/>
  <c r="H50" i="4"/>
  <c r="H49" i="4"/>
  <c r="H38" i="4"/>
  <c r="H37" i="4"/>
  <c r="H36" i="4"/>
  <c r="H35" i="4"/>
  <c r="H34" i="4"/>
  <c r="H33" i="4"/>
  <c r="H18" i="4"/>
  <c r="H19" i="4"/>
  <c r="H20" i="4"/>
  <c r="H21" i="4"/>
  <c r="H22" i="4"/>
  <c r="H17" i="4"/>
  <c r="G54" i="4"/>
  <c r="G53" i="4"/>
  <c r="G52" i="4"/>
  <c r="G51" i="4"/>
  <c r="G50" i="4"/>
  <c r="G49" i="4"/>
  <c r="G38" i="4"/>
  <c r="G37" i="4"/>
  <c r="G36" i="4"/>
  <c r="G35" i="4"/>
  <c r="G34" i="4"/>
  <c r="G33" i="4"/>
  <c r="G18" i="4"/>
  <c r="G19" i="4"/>
  <c r="G20" i="4"/>
  <c r="G21" i="4"/>
  <c r="G22" i="4"/>
  <c r="G17" i="4"/>
  <c r="I41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7" i="4"/>
  <c r="I6" i="4"/>
  <c r="I5" i="4"/>
  <c r="I3" i="4"/>
  <c r="I11" i="2"/>
  <c r="I12" i="2"/>
  <c r="I13" i="2"/>
  <c r="I14" i="2"/>
  <c r="I15" i="2"/>
  <c r="I16" i="2"/>
  <c r="I17" i="2"/>
  <c r="I18" i="2"/>
  <c r="I19" i="2"/>
  <c r="I20" i="2"/>
  <c r="I21" i="2"/>
  <c r="I22" i="2"/>
  <c r="I10" i="2"/>
  <c r="I9" i="2"/>
  <c r="I6" i="2"/>
  <c r="I7" i="2"/>
  <c r="I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25" i="2"/>
  <c r="I41" i="2"/>
  <c r="I3" i="2"/>
  <c r="H2" i="1"/>
  <c r="I2" i="1"/>
  <c r="J3" i="1"/>
  <c r="H3" i="1"/>
  <c r="I3" i="1"/>
</calcChain>
</file>

<file path=xl/sharedStrings.xml><?xml version="1.0" encoding="utf-8"?>
<sst xmlns="http://schemas.openxmlformats.org/spreadsheetml/2006/main" count="186" uniqueCount="44">
  <si>
    <t>Card Name</t>
  </si>
  <si>
    <t>Hash Rate</t>
  </si>
  <si>
    <t>Power</t>
  </si>
  <si>
    <t>Price India</t>
  </si>
  <si>
    <t>Price USA</t>
  </si>
  <si>
    <t>RX 580</t>
  </si>
  <si>
    <t>GTX 1070</t>
  </si>
  <si>
    <t>Box 1</t>
  </si>
  <si>
    <t>Component</t>
  </si>
  <si>
    <t>Quantity</t>
  </si>
  <si>
    <t>Final Price</t>
  </si>
  <si>
    <t>Status</t>
  </si>
  <si>
    <t>Mother Board</t>
  </si>
  <si>
    <t>Model</t>
  </si>
  <si>
    <t>Raiser Cables</t>
  </si>
  <si>
    <t>GPU 1</t>
  </si>
  <si>
    <t>GPU 2</t>
  </si>
  <si>
    <t>GPU 3</t>
  </si>
  <si>
    <t>GPU 4</t>
  </si>
  <si>
    <t>GPU 5</t>
  </si>
  <si>
    <t>GPU 6</t>
  </si>
  <si>
    <t>Rig-1</t>
  </si>
  <si>
    <t>Batteries</t>
  </si>
  <si>
    <t>H110-d3a</t>
  </si>
  <si>
    <t>HDD-SATA</t>
  </si>
  <si>
    <t>RAM - 16GB</t>
  </si>
  <si>
    <t>DDR4</t>
  </si>
  <si>
    <t>Processors</t>
  </si>
  <si>
    <t>Intel Pentium</t>
  </si>
  <si>
    <t>2TB</t>
  </si>
  <si>
    <t>Price (USD)</t>
  </si>
  <si>
    <t>Price (INR)</t>
  </si>
  <si>
    <t>INR to USD</t>
  </si>
  <si>
    <t>SMPS - 1250 Watt</t>
  </si>
  <si>
    <t>Min Price (INR)</t>
  </si>
  <si>
    <t>Corsair or Cooler Master</t>
  </si>
  <si>
    <t>UPS/Inverter</t>
  </si>
  <si>
    <t>Power (Watt)</t>
  </si>
  <si>
    <t>Price INR</t>
  </si>
  <si>
    <t>Box 2</t>
  </si>
  <si>
    <t>Box 3</t>
  </si>
  <si>
    <t>Power Backup</t>
  </si>
  <si>
    <t>Hash Rate (Untweaked)</t>
  </si>
  <si>
    <t>Ordered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</si>
</sst>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₹&quot;#,##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3" fillId="0" borderId="0" xfId="0" applyFont="1" applyBorder="1"/>
    <xf numFmtId="0" fontId="3" fillId="0" borderId="4" xfId="0" applyFont="1" applyBorder="1"/>
    <xf numFmtId="0" fontId="3" fillId="0" borderId="6" xfId="0" applyFont="1" applyBorder="1"/>
    <xf numFmtId="0" fontId="3" fillId="0" borderId="7" xfId="0" applyFont="1" applyBorder="1"/>
    <xf numFmtId="164" fontId="0" fillId="0" borderId="0" xfId="0" applyNumberFormat="1"/>
    <xf numFmtId="164" fontId="0" fillId="0" borderId="5" xfId="0" applyNumberFormat="1" applyBorder="1"/>
    <xf numFmtId="164" fontId="0" fillId="0" borderId="8" xfId="0" applyNumberFormat="1" applyBorder="1"/>
    <xf numFmtId="164" fontId="3" fillId="0" borderId="5" xfId="0" applyNumberFormat="1" applyFont="1" applyBorder="1"/>
    <xf numFmtId="164" fontId="3" fillId="0" borderId="8" xfId="0" applyNumberFormat="1" applyFont="1" applyBorder="1"/>
    <xf numFmtId="0" fontId="4" fillId="0" borderId="0" xfId="0" applyFont="1"/>
    <xf numFmtId="0" fontId="4" fillId="0" borderId="1" xfId="0" applyFont="1" applyBorder="1"/>
    <xf numFmtId="0" fontId="5" fillId="0" borderId="1" xfId="0" applyFont="1" applyBorder="1"/>
    <xf numFmtId="0" fontId="4" fillId="2" borderId="0" xfId="0" applyFont="1" applyFill="1"/>
    <xf numFmtId="0" fontId="0" fillId="2" borderId="0" xfId="0" applyFill="1"/>
    <xf numFmtId="164" fontId="4" fillId="2" borderId="0" xfId="0" applyNumberFormat="1" applyFont="1" applyFill="1"/>
    <xf numFmtId="164" fontId="0" fillId="2" borderId="3" xfId="0" applyNumberFormat="1" applyFill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"/>
  <sheetViews>
    <sheetView workbookViewId="0">
      <selection activeCell="G3" sqref="G3"/>
    </sheetView>
  </sheetViews>
  <sheetFormatPr baseColWidth="10" defaultRowHeight="16" x14ac:dyDescent="0.2"/>
  <sheetData>
    <row r="1" spans="2:10" x14ac:dyDescent="0.2">
      <c r="B1" t="s">
        <v>0</v>
      </c>
      <c r="C1" t="s">
        <v>42</v>
      </c>
      <c r="D1" t="s">
        <v>1</v>
      </c>
      <c r="E1" t="s">
        <v>2</v>
      </c>
      <c r="F1" t="s">
        <v>3</v>
      </c>
      <c r="G1" t="s">
        <v>4</v>
      </c>
      <c r="H1" t="s">
        <v>38</v>
      </c>
    </row>
    <row r="2" spans="2:10" x14ac:dyDescent="0.2">
      <c r="B2" t="s">
        <v>5</v>
      </c>
      <c r="C2">
        <v>25</v>
      </c>
      <c r="D2">
        <v>29</v>
      </c>
      <c r="F2">
        <v>19500</v>
      </c>
      <c r="G2">
        <v>310</v>
      </c>
      <c r="H2">
        <f>G2*Constants!$B$2</f>
        <v>20150</v>
      </c>
      <c r="I2">
        <f>AVERAGE(F2,H2)*6</f>
        <v>118950</v>
      </c>
    </row>
    <row r="3" spans="2:10" x14ac:dyDescent="0.2">
      <c r="B3" t="s">
        <v>6</v>
      </c>
      <c r="C3">
        <v>27</v>
      </c>
      <c r="D3">
        <v>30</v>
      </c>
      <c r="F3">
        <v>38500</v>
      </c>
      <c r="G3">
        <v>410</v>
      </c>
      <c r="H3">
        <f>G3*Constants!$B$2</f>
        <v>26650</v>
      </c>
      <c r="I3">
        <f>H3*6</f>
        <v>159900</v>
      </c>
      <c r="J3">
        <f>F3*6</f>
        <v>231000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abSelected="1" workbookViewId="0">
      <selection activeCell="H8" sqref="H8"/>
    </sheetView>
  </sheetViews>
  <sheetFormatPr baseColWidth="10" defaultRowHeight="16" x14ac:dyDescent="0.2"/>
  <cols>
    <col min="1" max="1" width="13" bestFit="1" customWidth="1"/>
    <col min="2" max="2" width="12.5" bestFit="1" customWidth="1"/>
    <col min="3" max="3" width="21.6640625" customWidth="1"/>
  </cols>
  <sheetData>
    <row r="1" spans="1:10" x14ac:dyDescent="0.2">
      <c r="B1" s="15" t="s">
        <v>8</v>
      </c>
      <c r="C1" s="15" t="s">
        <v>13</v>
      </c>
      <c r="D1" s="15" t="s">
        <v>9</v>
      </c>
      <c r="E1" s="15" t="s">
        <v>37</v>
      </c>
      <c r="F1" s="15" t="s">
        <v>30</v>
      </c>
      <c r="G1" s="15" t="s">
        <v>34</v>
      </c>
      <c r="H1" s="15" t="s">
        <v>31</v>
      </c>
      <c r="I1" s="15" t="s">
        <v>10</v>
      </c>
      <c r="J1" s="15" t="s">
        <v>11</v>
      </c>
    </row>
    <row r="3" spans="1:10" x14ac:dyDescent="0.2">
      <c r="A3" s="18" t="s">
        <v>21</v>
      </c>
      <c r="B3" s="19"/>
      <c r="C3" s="19"/>
      <c r="D3" s="19"/>
      <c r="E3" s="19"/>
      <c r="F3" s="19"/>
      <c r="G3" s="19"/>
      <c r="H3" s="19"/>
      <c r="I3" s="20">
        <f>I5+I9+I25+I41</f>
        <v>931800</v>
      </c>
    </row>
    <row r="4" spans="1:10" x14ac:dyDescent="0.2">
      <c r="I4" s="10"/>
    </row>
    <row r="5" spans="1:10" x14ac:dyDescent="0.2">
      <c r="A5" s="16" t="s">
        <v>41</v>
      </c>
      <c r="B5" s="1"/>
      <c r="C5" s="1"/>
      <c r="D5" s="1"/>
      <c r="E5" s="1"/>
      <c r="F5" s="1"/>
      <c r="G5" s="1"/>
      <c r="H5" s="1"/>
      <c r="I5" s="21">
        <f>SUM(I6:I7)</f>
        <v>105000</v>
      </c>
    </row>
    <row r="6" spans="1:10" x14ac:dyDescent="0.2">
      <c r="A6" s="2"/>
      <c r="B6" s="3" t="s">
        <v>36</v>
      </c>
      <c r="C6" s="3"/>
      <c r="D6" s="3">
        <v>1</v>
      </c>
      <c r="E6" s="3"/>
      <c r="F6" s="3"/>
      <c r="G6" s="3">
        <v>18000</v>
      </c>
      <c r="H6" s="3">
        <v>25000</v>
      </c>
      <c r="I6" s="11">
        <f>D6*H6</f>
        <v>25000</v>
      </c>
    </row>
    <row r="7" spans="1:10" x14ac:dyDescent="0.2">
      <c r="A7" s="4"/>
      <c r="B7" s="5" t="s">
        <v>22</v>
      </c>
      <c r="C7" s="5"/>
      <c r="D7" s="5">
        <v>8</v>
      </c>
      <c r="E7" s="5"/>
      <c r="F7" s="5"/>
      <c r="G7" s="5">
        <v>9000</v>
      </c>
      <c r="H7" s="5">
        <v>10000</v>
      </c>
      <c r="I7" s="12">
        <f>D7*H7</f>
        <v>80000</v>
      </c>
    </row>
    <row r="8" spans="1:10" x14ac:dyDescent="0.2">
      <c r="I8" s="10"/>
    </row>
    <row r="9" spans="1:10" x14ac:dyDescent="0.2">
      <c r="A9" s="16" t="s">
        <v>7</v>
      </c>
      <c r="B9" s="1"/>
      <c r="C9" s="1"/>
      <c r="D9" s="1"/>
      <c r="E9" s="1"/>
      <c r="F9" s="1"/>
      <c r="G9" s="1"/>
      <c r="H9" s="1"/>
      <c r="I9" s="21">
        <f>SUM(I10:I22)</f>
        <v>275600</v>
      </c>
    </row>
    <row r="10" spans="1:10" x14ac:dyDescent="0.2">
      <c r="A10" s="2"/>
      <c r="B10" s="3" t="s">
        <v>12</v>
      </c>
      <c r="C10" s="3" t="s">
        <v>23</v>
      </c>
      <c r="D10" s="3">
        <v>1</v>
      </c>
      <c r="E10" s="3">
        <v>50</v>
      </c>
      <c r="F10" s="3"/>
      <c r="G10" s="3"/>
      <c r="H10" s="3">
        <v>7500</v>
      </c>
      <c r="I10" s="11">
        <f>D10*H10</f>
        <v>7500</v>
      </c>
    </row>
    <row r="11" spans="1:10" x14ac:dyDescent="0.2">
      <c r="A11" s="2"/>
      <c r="B11" s="3" t="s">
        <v>27</v>
      </c>
      <c r="C11" s="3" t="s">
        <v>28</v>
      </c>
      <c r="D11" s="3">
        <v>1</v>
      </c>
      <c r="E11" s="3">
        <v>100</v>
      </c>
      <c r="F11" s="3"/>
      <c r="G11" s="3"/>
      <c r="H11" s="3">
        <v>4200</v>
      </c>
      <c r="I11" s="11">
        <f t="shared" ref="I11:I22" si="0">D11*H11</f>
        <v>4200</v>
      </c>
    </row>
    <row r="12" spans="1:10" x14ac:dyDescent="0.2">
      <c r="A12" s="2"/>
      <c r="B12" s="3" t="s">
        <v>25</v>
      </c>
      <c r="C12" s="3" t="s">
        <v>26</v>
      </c>
      <c r="D12" s="3">
        <v>1</v>
      </c>
      <c r="E12" s="3"/>
      <c r="F12" s="3"/>
      <c r="G12" s="3"/>
      <c r="H12" s="3">
        <v>8500</v>
      </c>
      <c r="I12" s="11">
        <f t="shared" si="0"/>
        <v>8500</v>
      </c>
    </row>
    <row r="13" spans="1:10" x14ac:dyDescent="0.2">
      <c r="A13" s="2"/>
      <c r="B13" s="3" t="s">
        <v>24</v>
      </c>
      <c r="C13" s="3" t="s">
        <v>29</v>
      </c>
      <c r="D13" s="3">
        <v>1</v>
      </c>
      <c r="E13" s="3">
        <v>30</v>
      </c>
      <c r="F13" s="3"/>
      <c r="G13" s="3"/>
      <c r="H13" s="3">
        <v>4000</v>
      </c>
      <c r="I13" s="11">
        <f t="shared" si="0"/>
        <v>4000</v>
      </c>
    </row>
    <row r="14" spans="1:10" x14ac:dyDescent="0.2">
      <c r="A14" s="2"/>
      <c r="B14" s="3" t="s">
        <v>33</v>
      </c>
      <c r="C14" s="3" t="s">
        <v>35</v>
      </c>
      <c r="D14" s="3">
        <v>1</v>
      </c>
      <c r="E14" s="3"/>
      <c r="F14" s="3"/>
      <c r="G14" s="3">
        <v>12000</v>
      </c>
      <c r="H14" s="3">
        <v>15000</v>
      </c>
      <c r="I14" s="11">
        <f t="shared" si="0"/>
        <v>15000</v>
      </c>
    </row>
    <row r="15" spans="1:10" x14ac:dyDescent="0.2">
      <c r="A15" s="2"/>
      <c r="B15" s="3"/>
      <c r="C15" s="3"/>
      <c r="D15" s="3"/>
      <c r="E15" s="3"/>
      <c r="F15" s="3"/>
      <c r="G15" s="3"/>
      <c r="H15" s="3"/>
      <c r="I15" s="11">
        <f t="shared" si="0"/>
        <v>0</v>
      </c>
    </row>
    <row r="16" spans="1:10" x14ac:dyDescent="0.2">
      <c r="A16" s="2"/>
      <c r="B16" s="3" t="s">
        <v>14</v>
      </c>
      <c r="C16" s="3"/>
      <c r="D16" s="3">
        <v>6</v>
      </c>
      <c r="E16" s="3"/>
      <c r="F16" s="3"/>
      <c r="G16" s="3"/>
      <c r="H16" s="3">
        <v>900</v>
      </c>
      <c r="I16" s="11">
        <f t="shared" si="0"/>
        <v>5400</v>
      </c>
    </row>
    <row r="17" spans="1:9" x14ac:dyDescent="0.2">
      <c r="A17" s="2"/>
      <c r="B17" s="3" t="s">
        <v>15</v>
      </c>
      <c r="C17" t="s">
        <v>6</v>
      </c>
      <c r="D17" s="3">
        <v>1</v>
      </c>
      <c r="E17" s="3">
        <v>150</v>
      </c>
      <c r="F17" s="3"/>
      <c r="G17" s="3">
        <f>'Card Comparison'!$F$3</f>
        <v>38500</v>
      </c>
      <c r="H17" s="3">
        <f>G17</f>
        <v>38500</v>
      </c>
      <c r="I17" s="11">
        <f t="shared" si="0"/>
        <v>38500</v>
      </c>
    </row>
    <row r="18" spans="1:9" x14ac:dyDescent="0.2">
      <c r="A18" s="2"/>
      <c r="B18" s="3" t="s">
        <v>16</v>
      </c>
      <c r="C18" t="s">
        <v>6</v>
      </c>
      <c r="D18" s="3">
        <v>1</v>
      </c>
      <c r="E18" s="3">
        <v>150</v>
      </c>
      <c r="F18" s="3"/>
      <c r="G18" s="3">
        <f>'Card Comparison'!$F$3</f>
        <v>38500</v>
      </c>
      <c r="H18" s="3">
        <f t="shared" ref="H18:H22" si="1">G18</f>
        <v>38500</v>
      </c>
      <c r="I18" s="11">
        <f t="shared" si="0"/>
        <v>38500</v>
      </c>
    </row>
    <row r="19" spans="1:9" x14ac:dyDescent="0.2">
      <c r="A19" s="2"/>
      <c r="B19" s="3" t="s">
        <v>17</v>
      </c>
      <c r="C19" t="s">
        <v>6</v>
      </c>
      <c r="D19" s="3">
        <v>1</v>
      </c>
      <c r="E19" s="3">
        <v>150</v>
      </c>
      <c r="F19" s="3"/>
      <c r="G19" s="3">
        <f>'Card Comparison'!$F$3</f>
        <v>38500</v>
      </c>
      <c r="H19" s="3">
        <f t="shared" si="1"/>
        <v>38500</v>
      </c>
      <c r="I19" s="11">
        <f t="shared" si="0"/>
        <v>38500</v>
      </c>
    </row>
    <row r="20" spans="1:9" x14ac:dyDescent="0.2">
      <c r="A20" s="2"/>
      <c r="B20" s="3" t="s">
        <v>18</v>
      </c>
      <c r="C20" t="s">
        <v>6</v>
      </c>
      <c r="D20" s="3">
        <v>1</v>
      </c>
      <c r="E20" s="3">
        <v>150</v>
      </c>
      <c r="F20" s="3"/>
      <c r="G20" s="3">
        <f>'Card Comparison'!$F$3</f>
        <v>38500</v>
      </c>
      <c r="H20" s="3">
        <f t="shared" si="1"/>
        <v>38500</v>
      </c>
      <c r="I20" s="11">
        <f t="shared" si="0"/>
        <v>38500</v>
      </c>
    </row>
    <row r="21" spans="1:9" x14ac:dyDescent="0.2">
      <c r="A21" s="2"/>
      <c r="B21" s="3" t="s">
        <v>19</v>
      </c>
      <c r="C21" t="s">
        <v>6</v>
      </c>
      <c r="D21" s="3">
        <v>1</v>
      </c>
      <c r="E21" s="3">
        <v>150</v>
      </c>
      <c r="F21" s="3"/>
      <c r="G21" s="3">
        <f>'Card Comparison'!$F$3</f>
        <v>38500</v>
      </c>
      <c r="H21" s="3">
        <f t="shared" si="1"/>
        <v>38500</v>
      </c>
      <c r="I21" s="11">
        <f t="shared" si="0"/>
        <v>38500</v>
      </c>
    </row>
    <row r="22" spans="1:9" x14ac:dyDescent="0.2">
      <c r="A22" s="4"/>
      <c r="B22" s="5" t="s">
        <v>20</v>
      </c>
      <c r="C22" s="5" t="s">
        <v>6</v>
      </c>
      <c r="D22" s="5">
        <v>1</v>
      </c>
      <c r="E22" s="5">
        <v>150</v>
      </c>
      <c r="F22" s="5"/>
      <c r="G22" s="5">
        <f>'Card Comparison'!$F$3</f>
        <v>38500</v>
      </c>
      <c r="H22" s="5">
        <f t="shared" si="1"/>
        <v>38500</v>
      </c>
      <c r="I22" s="12">
        <f t="shared" si="0"/>
        <v>38500</v>
      </c>
    </row>
    <row r="23" spans="1:9" x14ac:dyDescent="0.2">
      <c r="I23" s="10"/>
    </row>
    <row r="24" spans="1:9" x14ac:dyDescent="0.2">
      <c r="I24" s="10"/>
    </row>
    <row r="25" spans="1:9" x14ac:dyDescent="0.2">
      <c r="A25" s="16" t="s">
        <v>39</v>
      </c>
      <c r="B25" s="1"/>
      <c r="C25" s="1"/>
      <c r="D25" s="1"/>
      <c r="E25" s="1"/>
      <c r="F25" s="1"/>
      <c r="G25" s="1"/>
      <c r="H25" s="1"/>
      <c r="I25" s="21">
        <f>SUM(I26:I38)</f>
        <v>275600</v>
      </c>
    </row>
    <row r="26" spans="1:9" x14ac:dyDescent="0.2">
      <c r="A26" s="2"/>
      <c r="B26" s="3" t="s">
        <v>12</v>
      </c>
      <c r="C26" s="3" t="s">
        <v>23</v>
      </c>
      <c r="D26" s="3">
        <v>1</v>
      </c>
      <c r="E26" s="3">
        <v>50</v>
      </c>
      <c r="F26" s="3"/>
      <c r="G26" s="3"/>
      <c r="H26" s="3">
        <v>7500</v>
      </c>
      <c r="I26" s="11">
        <f>D26*H26</f>
        <v>7500</v>
      </c>
    </row>
    <row r="27" spans="1:9" x14ac:dyDescent="0.2">
      <c r="A27" s="2"/>
      <c r="B27" s="3" t="s">
        <v>27</v>
      </c>
      <c r="C27" s="3" t="s">
        <v>28</v>
      </c>
      <c r="D27" s="3">
        <v>1</v>
      </c>
      <c r="E27" s="3">
        <v>100</v>
      </c>
      <c r="F27" s="3"/>
      <c r="G27" s="3"/>
      <c r="H27" s="3">
        <v>4200</v>
      </c>
      <c r="I27" s="11">
        <f t="shared" ref="I27:I38" si="2">D27*H27</f>
        <v>4200</v>
      </c>
    </row>
    <row r="28" spans="1:9" x14ac:dyDescent="0.2">
      <c r="A28" s="2"/>
      <c r="B28" s="3" t="s">
        <v>25</v>
      </c>
      <c r="C28" s="3" t="s">
        <v>26</v>
      </c>
      <c r="D28" s="3">
        <v>1</v>
      </c>
      <c r="E28" s="3"/>
      <c r="F28" s="3"/>
      <c r="G28" s="3"/>
      <c r="H28" s="3">
        <v>8500</v>
      </c>
      <c r="I28" s="11">
        <f t="shared" si="2"/>
        <v>8500</v>
      </c>
    </row>
    <row r="29" spans="1:9" x14ac:dyDescent="0.2">
      <c r="A29" s="2"/>
      <c r="B29" s="3" t="s">
        <v>24</v>
      </c>
      <c r="C29" s="3" t="s">
        <v>29</v>
      </c>
      <c r="D29" s="3">
        <v>1</v>
      </c>
      <c r="E29" s="3">
        <v>30</v>
      </c>
      <c r="F29" s="3"/>
      <c r="G29" s="3"/>
      <c r="H29" s="3">
        <v>4000</v>
      </c>
      <c r="I29" s="11">
        <f t="shared" si="2"/>
        <v>4000</v>
      </c>
    </row>
    <row r="30" spans="1:9" x14ac:dyDescent="0.2">
      <c r="A30" s="2"/>
      <c r="B30" s="3" t="s">
        <v>33</v>
      </c>
      <c r="C30" s="3" t="s">
        <v>35</v>
      </c>
      <c r="D30" s="3">
        <v>1</v>
      </c>
      <c r="E30" s="3"/>
      <c r="F30" s="3"/>
      <c r="G30" s="3">
        <v>12000</v>
      </c>
      <c r="H30" s="3">
        <v>15000</v>
      </c>
      <c r="I30" s="11">
        <f t="shared" si="2"/>
        <v>15000</v>
      </c>
    </row>
    <row r="31" spans="1:9" x14ac:dyDescent="0.2">
      <c r="A31" s="2"/>
      <c r="B31" s="3"/>
      <c r="C31" s="3"/>
      <c r="D31" s="3"/>
      <c r="E31" s="3"/>
      <c r="F31" s="3"/>
      <c r="G31" s="3"/>
      <c r="H31" s="3"/>
      <c r="I31" s="11">
        <f t="shared" si="2"/>
        <v>0</v>
      </c>
    </row>
    <row r="32" spans="1:9" x14ac:dyDescent="0.2">
      <c r="A32" s="2"/>
      <c r="B32" s="3" t="s">
        <v>14</v>
      </c>
      <c r="C32" s="3"/>
      <c r="D32" s="3">
        <v>6</v>
      </c>
      <c r="E32" s="3"/>
      <c r="F32" s="3"/>
      <c r="G32" s="3"/>
      <c r="H32" s="3">
        <v>900</v>
      </c>
      <c r="I32" s="11">
        <f t="shared" si="2"/>
        <v>5400</v>
      </c>
    </row>
    <row r="33" spans="1:9" x14ac:dyDescent="0.2">
      <c r="A33" s="2"/>
      <c r="B33" s="3" t="s">
        <v>15</v>
      </c>
      <c r="C33" t="s">
        <v>6</v>
      </c>
      <c r="D33" s="3">
        <v>1</v>
      </c>
      <c r="E33" s="3">
        <v>150</v>
      </c>
      <c r="F33" s="3"/>
      <c r="G33" s="3">
        <f>'Card Comparison'!$F$3</f>
        <v>38500</v>
      </c>
      <c r="H33" s="3">
        <f>G33</f>
        <v>38500</v>
      </c>
      <c r="I33" s="11">
        <f t="shared" si="2"/>
        <v>38500</v>
      </c>
    </row>
    <row r="34" spans="1:9" x14ac:dyDescent="0.2">
      <c r="A34" s="2"/>
      <c r="B34" s="3" t="s">
        <v>16</v>
      </c>
      <c r="C34" t="s">
        <v>6</v>
      </c>
      <c r="D34" s="3">
        <v>1</v>
      </c>
      <c r="E34" s="3">
        <v>150</v>
      </c>
      <c r="F34" s="3"/>
      <c r="G34" s="3">
        <f>'Card Comparison'!$F$3</f>
        <v>38500</v>
      </c>
      <c r="H34" s="3">
        <f t="shared" ref="H34:H38" si="3">G34</f>
        <v>38500</v>
      </c>
      <c r="I34" s="11">
        <f t="shared" si="2"/>
        <v>38500</v>
      </c>
    </row>
    <row r="35" spans="1:9" x14ac:dyDescent="0.2">
      <c r="A35" s="2"/>
      <c r="B35" s="3" t="s">
        <v>17</v>
      </c>
      <c r="C35" t="s">
        <v>6</v>
      </c>
      <c r="D35" s="3">
        <v>1</v>
      </c>
      <c r="E35" s="3">
        <v>150</v>
      </c>
      <c r="F35" s="3"/>
      <c r="G35" s="3">
        <f>'Card Comparison'!$F$3</f>
        <v>38500</v>
      </c>
      <c r="H35" s="3">
        <f t="shared" si="3"/>
        <v>38500</v>
      </c>
      <c r="I35" s="11">
        <f t="shared" si="2"/>
        <v>38500</v>
      </c>
    </row>
    <row r="36" spans="1:9" x14ac:dyDescent="0.2">
      <c r="A36" s="2"/>
      <c r="B36" s="3" t="s">
        <v>18</v>
      </c>
      <c r="C36" t="s">
        <v>6</v>
      </c>
      <c r="D36" s="3">
        <v>1</v>
      </c>
      <c r="E36" s="3">
        <v>150</v>
      </c>
      <c r="F36" s="3"/>
      <c r="G36" s="3">
        <f>'Card Comparison'!$F$3</f>
        <v>38500</v>
      </c>
      <c r="H36" s="3">
        <f t="shared" si="3"/>
        <v>38500</v>
      </c>
      <c r="I36" s="11">
        <f t="shared" si="2"/>
        <v>38500</v>
      </c>
    </row>
    <row r="37" spans="1:9" x14ac:dyDescent="0.2">
      <c r="A37" s="2"/>
      <c r="B37" s="3" t="s">
        <v>19</v>
      </c>
      <c r="C37" t="s">
        <v>6</v>
      </c>
      <c r="D37" s="3">
        <v>1</v>
      </c>
      <c r="E37" s="3">
        <v>150</v>
      </c>
      <c r="F37" s="3"/>
      <c r="G37" s="3">
        <f>'Card Comparison'!$F$3</f>
        <v>38500</v>
      </c>
      <c r="H37" s="3">
        <f t="shared" si="3"/>
        <v>38500</v>
      </c>
      <c r="I37" s="11">
        <f t="shared" si="2"/>
        <v>38500</v>
      </c>
    </row>
    <row r="38" spans="1:9" x14ac:dyDescent="0.2">
      <c r="A38" s="4"/>
      <c r="B38" s="5" t="s">
        <v>20</v>
      </c>
      <c r="C38" s="5" t="s">
        <v>6</v>
      </c>
      <c r="D38" s="5">
        <v>1</v>
      </c>
      <c r="E38" s="5">
        <v>150</v>
      </c>
      <c r="F38" s="5"/>
      <c r="G38" s="5">
        <f>'Card Comparison'!$F$3</f>
        <v>38500</v>
      </c>
      <c r="H38" s="5">
        <f t="shared" si="3"/>
        <v>38500</v>
      </c>
      <c r="I38" s="12">
        <f t="shared" si="2"/>
        <v>38500</v>
      </c>
    </row>
    <row r="39" spans="1:9" x14ac:dyDescent="0.2">
      <c r="I39" s="10"/>
    </row>
    <row r="40" spans="1:9" x14ac:dyDescent="0.2">
      <c r="I40" s="10"/>
    </row>
    <row r="41" spans="1:9" x14ac:dyDescent="0.2">
      <c r="A41" s="17" t="s">
        <v>40</v>
      </c>
      <c r="B41" s="1"/>
      <c r="C41" s="1"/>
      <c r="D41" s="1"/>
      <c r="E41" s="1"/>
      <c r="F41" s="1"/>
      <c r="G41" s="1"/>
      <c r="H41" s="1"/>
      <c r="I41" s="21">
        <f>SUM(I42:I54)</f>
        <v>275600</v>
      </c>
    </row>
    <row r="42" spans="1:9" x14ac:dyDescent="0.2">
      <c r="A42" s="2"/>
      <c r="B42" s="6" t="s">
        <v>12</v>
      </c>
      <c r="C42" s="6" t="s">
        <v>23</v>
      </c>
      <c r="D42" s="6">
        <v>1</v>
      </c>
      <c r="E42" s="6">
        <v>50</v>
      </c>
      <c r="F42" s="6"/>
      <c r="G42" s="6"/>
      <c r="H42" s="6">
        <v>7500</v>
      </c>
      <c r="I42" s="13">
        <v>7500</v>
      </c>
    </row>
    <row r="43" spans="1:9" x14ac:dyDescent="0.2">
      <c r="A43" s="7"/>
      <c r="B43" s="6" t="s">
        <v>27</v>
      </c>
      <c r="C43" s="6" t="s">
        <v>28</v>
      </c>
      <c r="D43" s="6">
        <v>1</v>
      </c>
      <c r="E43" s="6">
        <v>100</v>
      </c>
      <c r="F43" s="6"/>
      <c r="G43" s="6"/>
      <c r="H43" s="6">
        <v>4200</v>
      </c>
      <c r="I43" s="13">
        <v>4200</v>
      </c>
    </row>
    <row r="44" spans="1:9" x14ac:dyDescent="0.2">
      <c r="A44" s="7"/>
      <c r="B44" s="6" t="s">
        <v>25</v>
      </c>
      <c r="C44" s="6" t="s">
        <v>26</v>
      </c>
      <c r="D44" s="6">
        <v>1</v>
      </c>
      <c r="E44" s="6"/>
      <c r="F44" s="6"/>
      <c r="G44" s="6"/>
      <c r="H44" s="6">
        <v>8500</v>
      </c>
      <c r="I44" s="13">
        <v>8500</v>
      </c>
    </row>
    <row r="45" spans="1:9" x14ac:dyDescent="0.2">
      <c r="A45" s="7"/>
      <c r="B45" s="6" t="s">
        <v>24</v>
      </c>
      <c r="C45" s="6" t="s">
        <v>29</v>
      </c>
      <c r="D45" s="6">
        <v>1</v>
      </c>
      <c r="E45" s="6">
        <v>30</v>
      </c>
      <c r="F45" s="6"/>
      <c r="G45" s="6"/>
      <c r="H45" s="6">
        <v>4000</v>
      </c>
      <c r="I45" s="13">
        <v>4000</v>
      </c>
    </row>
    <row r="46" spans="1:9" x14ac:dyDescent="0.2">
      <c r="A46" s="7"/>
      <c r="B46" s="6" t="s">
        <v>33</v>
      </c>
      <c r="C46" s="6" t="s">
        <v>35</v>
      </c>
      <c r="D46" s="6">
        <v>1</v>
      </c>
      <c r="E46" s="6"/>
      <c r="F46" s="6"/>
      <c r="G46" s="6">
        <v>12000</v>
      </c>
      <c r="H46" s="6">
        <v>15000</v>
      </c>
      <c r="I46" s="13">
        <v>15000</v>
      </c>
    </row>
    <row r="47" spans="1:9" x14ac:dyDescent="0.2">
      <c r="A47" s="7"/>
      <c r="B47" s="6"/>
      <c r="C47" s="6"/>
      <c r="D47" s="6"/>
      <c r="E47" s="6"/>
      <c r="F47" s="6"/>
      <c r="G47" s="6"/>
      <c r="H47" s="6"/>
      <c r="I47" s="13">
        <v>0</v>
      </c>
    </row>
    <row r="48" spans="1:9" x14ac:dyDescent="0.2">
      <c r="A48" s="7"/>
      <c r="B48" s="6" t="s">
        <v>14</v>
      </c>
      <c r="C48" s="6"/>
      <c r="D48" s="6">
        <v>6</v>
      </c>
      <c r="E48" s="6"/>
      <c r="F48" s="6"/>
      <c r="G48" s="6"/>
      <c r="H48" s="6">
        <v>900</v>
      </c>
      <c r="I48" s="13">
        <v>5400</v>
      </c>
    </row>
    <row r="49" spans="1:9" x14ac:dyDescent="0.2">
      <c r="A49" s="7"/>
      <c r="B49" s="6" t="s">
        <v>15</v>
      </c>
      <c r="C49" t="s">
        <v>6</v>
      </c>
      <c r="D49" s="6">
        <v>1</v>
      </c>
      <c r="E49" s="6">
        <v>150</v>
      </c>
      <c r="F49" s="6"/>
      <c r="G49" s="3">
        <f>'Card Comparison'!$F$3</f>
        <v>38500</v>
      </c>
      <c r="H49" s="3">
        <f>G49</f>
        <v>38500</v>
      </c>
      <c r="I49" s="11">
        <f t="shared" ref="I49:I54" si="4">D49*H49</f>
        <v>38500</v>
      </c>
    </row>
    <row r="50" spans="1:9" x14ac:dyDescent="0.2">
      <c r="A50" s="7"/>
      <c r="B50" s="6" t="s">
        <v>16</v>
      </c>
      <c r="C50" t="s">
        <v>6</v>
      </c>
      <c r="D50" s="6">
        <v>1</v>
      </c>
      <c r="E50" s="6">
        <v>150</v>
      </c>
      <c r="F50" s="6"/>
      <c r="G50" s="3">
        <f>'Card Comparison'!$F$3</f>
        <v>38500</v>
      </c>
      <c r="H50" s="3">
        <f t="shared" ref="H50:H54" si="5">G50</f>
        <v>38500</v>
      </c>
      <c r="I50" s="11">
        <f t="shared" si="4"/>
        <v>38500</v>
      </c>
    </row>
    <row r="51" spans="1:9" x14ac:dyDescent="0.2">
      <c r="A51" s="7"/>
      <c r="B51" s="6" t="s">
        <v>17</v>
      </c>
      <c r="C51" t="s">
        <v>6</v>
      </c>
      <c r="D51" s="6">
        <v>1</v>
      </c>
      <c r="E51" s="6">
        <v>150</v>
      </c>
      <c r="F51" s="6"/>
      <c r="G51" s="3">
        <f>'Card Comparison'!$F$3</f>
        <v>38500</v>
      </c>
      <c r="H51" s="3">
        <f t="shared" si="5"/>
        <v>38500</v>
      </c>
      <c r="I51" s="11">
        <f t="shared" si="4"/>
        <v>38500</v>
      </c>
    </row>
    <row r="52" spans="1:9" x14ac:dyDescent="0.2">
      <c r="A52" s="7"/>
      <c r="B52" s="6" t="s">
        <v>18</v>
      </c>
      <c r="C52" t="s">
        <v>6</v>
      </c>
      <c r="D52" s="6">
        <v>1</v>
      </c>
      <c r="E52" s="6">
        <v>150</v>
      </c>
      <c r="F52" s="6"/>
      <c r="G52" s="3">
        <f>'Card Comparison'!$F$3</f>
        <v>38500</v>
      </c>
      <c r="H52" s="3">
        <f t="shared" si="5"/>
        <v>38500</v>
      </c>
      <c r="I52" s="11">
        <f t="shared" si="4"/>
        <v>38500</v>
      </c>
    </row>
    <row r="53" spans="1:9" x14ac:dyDescent="0.2">
      <c r="A53" s="7"/>
      <c r="B53" s="6" t="s">
        <v>19</v>
      </c>
      <c r="C53" t="s">
        <v>6</v>
      </c>
      <c r="D53" s="6">
        <v>1</v>
      </c>
      <c r="E53" s="6">
        <v>150</v>
      </c>
      <c r="F53" s="6"/>
      <c r="G53" s="3">
        <f>'Card Comparison'!$F$3</f>
        <v>38500</v>
      </c>
      <c r="H53" s="3">
        <f t="shared" si="5"/>
        <v>38500</v>
      </c>
      <c r="I53" s="11">
        <f t="shared" si="4"/>
        <v>38500</v>
      </c>
    </row>
    <row r="54" spans="1:9" x14ac:dyDescent="0.2">
      <c r="A54" s="8"/>
      <c r="B54" s="9" t="s">
        <v>20</v>
      </c>
      <c r="C54" s="5" t="s">
        <v>6</v>
      </c>
      <c r="D54" s="9">
        <v>1</v>
      </c>
      <c r="E54" s="9">
        <v>150</v>
      </c>
      <c r="F54" s="9"/>
      <c r="G54" s="5">
        <f>'Card Comparison'!$F$3</f>
        <v>38500</v>
      </c>
      <c r="H54" s="5">
        <f t="shared" si="5"/>
        <v>38500</v>
      </c>
      <c r="I54" s="12">
        <f t="shared" si="4"/>
        <v>38500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>
      <selection activeCell="C13" sqref="C13"/>
    </sheetView>
  </sheetViews>
  <sheetFormatPr baseColWidth="10" defaultRowHeight="16" x14ac:dyDescent="0.2"/>
  <cols>
    <col min="1" max="1" width="13" bestFit="1" customWidth="1"/>
    <col min="2" max="2" width="12.5" bestFit="1" customWidth="1"/>
    <col min="3" max="3" width="21.6640625" customWidth="1"/>
  </cols>
  <sheetData>
    <row r="1" spans="1:10" x14ac:dyDescent="0.2">
      <c r="B1" s="15" t="s">
        <v>8</v>
      </c>
      <c r="C1" s="15" t="s">
        <v>13</v>
      </c>
      <c r="D1" s="15" t="s">
        <v>9</v>
      </c>
      <c r="E1" s="15" t="s">
        <v>37</v>
      </c>
      <c r="F1" s="15" t="s">
        <v>30</v>
      </c>
      <c r="G1" s="15" t="s">
        <v>34</v>
      </c>
      <c r="H1" s="15" t="s">
        <v>31</v>
      </c>
      <c r="I1" s="15" t="s">
        <v>10</v>
      </c>
      <c r="J1" s="15" t="s">
        <v>11</v>
      </c>
    </row>
    <row r="3" spans="1:10" x14ac:dyDescent="0.2">
      <c r="A3" s="18" t="s">
        <v>21</v>
      </c>
      <c r="B3" s="19"/>
      <c r="C3" s="19"/>
      <c r="D3" s="19"/>
      <c r="E3" s="19"/>
      <c r="F3" s="19"/>
      <c r="G3" s="19"/>
      <c r="H3" s="19"/>
      <c r="I3" s="20">
        <f>I5+I9+I25+I41</f>
        <v>607900</v>
      </c>
    </row>
    <row r="4" spans="1:10" x14ac:dyDescent="0.2">
      <c r="I4" s="10"/>
    </row>
    <row r="5" spans="1:10" x14ac:dyDescent="0.2">
      <c r="A5" s="16" t="s">
        <v>41</v>
      </c>
      <c r="B5" s="1"/>
      <c r="C5" s="1"/>
      <c r="D5" s="1"/>
      <c r="E5" s="1"/>
      <c r="F5" s="1"/>
      <c r="G5" s="1"/>
      <c r="H5" s="1"/>
      <c r="I5" s="21">
        <f>SUM(I6:I7)</f>
        <v>97000</v>
      </c>
    </row>
    <row r="6" spans="1:10" x14ac:dyDescent="0.2">
      <c r="A6" s="2"/>
      <c r="B6" s="3" t="s">
        <v>36</v>
      </c>
      <c r="C6" s="3"/>
      <c r="D6" s="3">
        <v>1</v>
      </c>
      <c r="E6" s="3"/>
      <c r="F6" s="3"/>
      <c r="G6" s="3">
        <v>18000</v>
      </c>
      <c r="H6" s="3">
        <v>25000</v>
      </c>
      <c r="I6" s="11">
        <f>D6*H6</f>
        <v>25000</v>
      </c>
    </row>
    <row r="7" spans="1:10" x14ac:dyDescent="0.2">
      <c r="A7" s="4"/>
      <c r="B7" s="5" t="s">
        <v>22</v>
      </c>
      <c r="C7" s="5"/>
      <c r="D7" s="5">
        <v>8</v>
      </c>
      <c r="E7" s="5"/>
      <c r="F7" s="5"/>
      <c r="G7" s="5">
        <v>9000</v>
      </c>
      <c r="H7" s="5">
        <v>9000</v>
      </c>
      <c r="I7" s="12">
        <f>D7*H7</f>
        <v>72000</v>
      </c>
    </row>
    <row r="8" spans="1:10" x14ac:dyDescent="0.2">
      <c r="I8" s="10"/>
    </row>
    <row r="9" spans="1:10" x14ac:dyDescent="0.2">
      <c r="A9" s="16" t="s">
        <v>7</v>
      </c>
      <c r="B9" s="1"/>
      <c r="C9" s="1"/>
      <c r="D9" s="1"/>
      <c r="E9" s="1"/>
      <c r="F9" s="1"/>
      <c r="G9" s="1"/>
      <c r="H9" s="1"/>
      <c r="I9" s="21">
        <f>SUM(I10:I22)</f>
        <v>170300</v>
      </c>
    </row>
    <row r="10" spans="1:10" x14ac:dyDescent="0.2">
      <c r="A10" s="2"/>
      <c r="B10" s="3" t="s">
        <v>12</v>
      </c>
      <c r="C10" s="3" t="s">
        <v>23</v>
      </c>
      <c r="D10" s="3">
        <v>1</v>
      </c>
      <c r="E10" s="3">
        <v>50</v>
      </c>
      <c r="F10" s="3"/>
      <c r="G10" s="3"/>
      <c r="H10" s="3">
        <v>7500</v>
      </c>
      <c r="I10" s="11">
        <f>D10*H10</f>
        <v>7500</v>
      </c>
    </row>
    <row r="11" spans="1:10" x14ac:dyDescent="0.2">
      <c r="A11" s="2"/>
      <c r="B11" s="3" t="s">
        <v>27</v>
      </c>
      <c r="C11" s="3" t="s">
        <v>28</v>
      </c>
      <c r="D11" s="3">
        <v>1</v>
      </c>
      <c r="E11" s="3">
        <v>100</v>
      </c>
      <c r="F11" s="3"/>
      <c r="G11" s="3"/>
      <c r="H11" s="3">
        <v>4200</v>
      </c>
      <c r="I11" s="11">
        <f t="shared" ref="I11:I22" si="0">D11*H11</f>
        <v>4200</v>
      </c>
    </row>
    <row r="12" spans="1:10" x14ac:dyDescent="0.2">
      <c r="A12" s="2"/>
      <c r="B12" s="3" t="s">
        <v>25</v>
      </c>
      <c r="C12" s="3" t="s">
        <v>26</v>
      </c>
      <c r="D12" s="3">
        <v>1</v>
      </c>
      <c r="E12" s="3"/>
      <c r="F12" s="3"/>
      <c r="G12" s="3"/>
      <c r="H12" s="3">
        <v>8500</v>
      </c>
      <c r="I12" s="11">
        <f t="shared" si="0"/>
        <v>8500</v>
      </c>
    </row>
    <row r="13" spans="1:10" x14ac:dyDescent="0.2">
      <c r="A13" s="2"/>
      <c r="B13" s="3" t="s">
        <v>24</v>
      </c>
      <c r="C13" s="3" t="s">
        <v>29</v>
      </c>
      <c r="D13" s="3">
        <v>1</v>
      </c>
      <c r="E13" s="3">
        <v>30</v>
      </c>
      <c r="F13" s="3"/>
      <c r="G13" s="3"/>
      <c r="H13" s="3">
        <v>4000</v>
      </c>
      <c r="I13" s="11">
        <f t="shared" si="0"/>
        <v>4000</v>
      </c>
    </row>
    <row r="14" spans="1:10" x14ac:dyDescent="0.2">
      <c r="A14" s="2"/>
      <c r="B14" s="3" t="s">
        <v>33</v>
      </c>
      <c r="C14" s="3" t="s">
        <v>35</v>
      </c>
      <c r="D14" s="3">
        <v>1</v>
      </c>
      <c r="E14" s="3"/>
      <c r="F14" s="3"/>
      <c r="G14" s="3">
        <v>12000</v>
      </c>
      <c r="H14" s="3">
        <v>15000</v>
      </c>
      <c r="I14" s="11">
        <f t="shared" si="0"/>
        <v>15000</v>
      </c>
    </row>
    <row r="15" spans="1:10" x14ac:dyDescent="0.2">
      <c r="A15" s="2"/>
      <c r="B15" s="3"/>
      <c r="C15" s="3"/>
      <c r="D15" s="3"/>
      <c r="E15" s="3"/>
      <c r="F15" s="3"/>
      <c r="G15" s="3"/>
      <c r="H15" s="3"/>
      <c r="I15" s="11">
        <f t="shared" si="0"/>
        <v>0</v>
      </c>
    </row>
    <row r="16" spans="1:10" x14ac:dyDescent="0.2">
      <c r="A16" s="2"/>
      <c r="B16" s="3" t="s">
        <v>14</v>
      </c>
      <c r="C16" s="3"/>
      <c r="D16" s="3">
        <v>6</v>
      </c>
      <c r="E16" s="3"/>
      <c r="F16" s="3"/>
      <c r="G16" s="3"/>
      <c r="H16" s="3">
        <v>900</v>
      </c>
      <c r="I16" s="11">
        <f t="shared" si="0"/>
        <v>5400</v>
      </c>
    </row>
    <row r="17" spans="1:10" x14ac:dyDescent="0.2">
      <c r="A17" s="2"/>
      <c r="B17" s="3" t="s">
        <v>15</v>
      </c>
      <c r="C17" s="3" t="s">
        <v>5</v>
      </c>
      <c r="D17" s="3">
        <v>1</v>
      </c>
      <c r="E17" s="3">
        <v>150</v>
      </c>
      <c r="F17" s="3"/>
      <c r="G17" s="3">
        <v>19850</v>
      </c>
      <c r="H17" s="3">
        <v>20950</v>
      </c>
      <c r="I17" s="11">
        <f t="shared" si="0"/>
        <v>20950</v>
      </c>
      <c r="J17" t="s">
        <v>43</v>
      </c>
    </row>
    <row r="18" spans="1:10" x14ac:dyDescent="0.2">
      <c r="A18" s="2"/>
      <c r="B18" s="3" t="s">
        <v>16</v>
      </c>
      <c r="C18" s="3" t="s">
        <v>5</v>
      </c>
      <c r="D18" s="3">
        <v>1</v>
      </c>
      <c r="E18" s="3">
        <v>150</v>
      </c>
      <c r="F18" s="3"/>
      <c r="G18" s="3">
        <v>18850</v>
      </c>
      <c r="H18" s="3">
        <v>20950</v>
      </c>
      <c r="I18" s="11">
        <f t="shared" si="0"/>
        <v>20950</v>
      </c>
      <c r="J18" t="s">
        <v>43</v>
      </c>
    </row>
    <row r="19" spans="1:10" x14ac:dyDescent="0.2">
      <c r="A19" s="2"/>
      <c r="B19" s="3" t="s">
        <v>17</v>
      </c>
      <c r="C19" s="3" t="s">
        <v>5</v>
      </c>
      <c r="D19" s="3">
        <v>1</v>
      </c>
      <c r="E19" s="3">
        <v>150</v>
      </c>
      <c r="F19" s="3"/>
      <c r="G19" s="3">
        <v>18850</v>
      </c>
      <c r="H19" s="3">
        <v>20950</v>
      </c>
      <c r="I19" s="11">
        <f t="shared" si="0"/>
        <v>20950</v>
      </c>
      <c r="J19" t="s">
        <v>43</v>
      </c>
    </row>
    <row r="20" spans="1:10" x14ac:dyDescent="0.2">
      <c r="A20" s="2"/>
      <c r="B20" s="3" t="s">
        <v>18</v>
      </c>
      <c r="C20" s="3" t="s">
        <v>5</v>
      </c>
      <c r="D20" s="3">
        <v>1</v>
      </c>
      <c r="E20" s="3">
        <v>150</v>
      </c>
      <c r="F20" s="3"/>
      <c r="G20" s="3">
        <v>18850</v>
      </c>
      <c r="H20" s="3">
        <v>20950</v>
      </c>
      <c r="I20" s="11">
        <f t="shared" si="0"/>
        <v>20950</v>
      </c>
      <c r="J20" t="s">
        <v>43</v>
      </c>
    </row>
    <row r="21" spans="1:10" x14ac:dyDescent="0.2">
      <c r="A21" s="2"/>
      <c r="B21" s="3" t="s">
        <v>19</v>
      </c>
      <c r="C21" s="3" t="s">
        <v>5</v>
      </c>
      <c r="D21" s="3">
        <v>1</v>
      </c>
      <c r="E21" s="3">
        <v>150</v>
      </c>
      <c r="F21" s="3"/>
      <c r="G21" s="3">
        <v>18850</v>
      </c>
      <c r="H21" s="3">
        <v>20950</v>
      </c>
      <c r="I21" s="11">
        <f t="shared" si="0"/>
        <v>20950</v>
      </c>
      <c r="J21" t="s">
        <v>43</v>
      </c>
    </row>
    <row r="22" spans="1:10" x14ac:dyDescent="0.2">
      <c r="A22" s="4"/>
      <c r="B22" s="5" t="s">
        <v>20</v>
      </c>
      <c r="C22" s="3" t="s">
        <v>5</v>
      </c>
      <c r="D22" s="5">
        <v>1</v>
      </c>
      <c r="E22" s="5">
        <v>150</v>
      </c>
      <c r="F22" s="5"/>
      <c r="G22" s="5">
        <v>18850</v>
      </c>
      <c r="H22" s="5">
        <v>20950</v>
      </c>
      <c r="I22" s="12">
        <f t="shared" si="0"/>
        <v>20950</v>
      </c>
      <c r="J22" t="s">
        <v>43</v>
      </c>
    </row>
    <row r="23" spans="1:10" x14ac:dyDescent="0.2">
      <c r="I23" s="10"/>
    </row>
    <row r="24" spans="1:10" x14ac:dyDescent="0.2">
      <c r="I24" s="10"/>
    </row>
    <row r="25" spans="1:10" x14ac:dyDescent="0.2">
      <c r="A25" s="16" t="s">
        <v>39</v>
      </c>
      <c r="B25" s="1"/>
      <c r="C25" s="1"/>
      <c r="D25" s="1"/>
      <c r="E25" s="1"/>
      <c r="F25" s="1"/>
      <c r="G25" s="1"/>
      <c r="H25" s="1"/>
      <c r="I25" s="21">
        <f>SUM(I26:I38)</f>
        <v>170300</v>
      </c>
    </row>
    <row r="26" spans="1:10" x14ac:dyDescent="0.2">
      <c r="A26" s="2"/>
      <c r="B26" s="3" t="s">
        <v>12</v>
      </c>
      <c r="C26" s="3" t="s">
        <v>23</v>
      </c>
      <c r="D26" s="3">
        <v>1</v>
      </c>
      <c r="E26" s="3">
        <v>50</v>
      </c>
      <c r="F26" s="3"/>
      <c r="G26" s="3"/>
      <c r="H26" s="3">
        <v>7500</v>
      </c>
      <c r="I26" s="11">
        <f>D26*H26</f>
        <v>7500</v>
      </c>
    </row>
    <row r="27" spans="1:10" x14ac:dyDescent="0.2">
      <c r="A27" s="2"/>
      <c r="B27" s="3" t="s">
        <v>27</v>
      </c>
      <c r="C27" s="3" t="s">
        <v>28</v>
      </c>
      <c r="D27" s="3">
        <v>1</v>
      </c>
      <c r="E27" s="3">
        <v>100</v>
      </c>
      <c r="F27" s="3"/>
      <c r="G27" s="3"/>
      <c r="H27" s="3">
        <v>4200</v>
      </c>
      <c r="I27" s="11">
        <f t="shared" ref="I27:I38" si="1">D27*H27</f>
        <v>4200</v>
      </c>
    </row>
    <row r="28" spans="1:10" x14ac:dyDescent="0.2">
      <c r="A28" s="2"/>
      <c r="B28" s="3" t="s">
        <v>25</v>
      </c>
      <c r="C28" s="3" t="s">
        <v>26</v>
      </c>
      <c r="D28" s="3">
        <v>1</v>
      </c>
      <c r="E28" s="3"/>
      <c r="F28" s="3"/>
      <c r="G28" s="3"/>
      <c r="H28" s="3">
        <v>8500</v>
      </c>
      <c r="I28" s="11">
        <f t="shared" si="1"/>
        <v>8500</v>
      </c>
    </row>
    <row r="29" spans="1:10" x14ac:dyDescent="0.2">
      <c r="A29" s="2"/>
      <c r="B29" s="3" t="s">
        <v>24</v>
      </c>
      <c r="C29" s="3" t="s">
        <v>29</v>
      </c>
      <c r="D29" s="3">
        <v>1</v>
      </c>
      <c r="E29" s="3">
        <v>30</v>
      </c>
      <c r="F29" s="3"/>
      <c r="G29" s="3"/>
      <c r="H29" s="3">
        <v>4000</v>
      </c>
      <c r="I29" s="11">
        <f t="shared" si="1"/>
        <v>4000</v>
      </c>
    </row>
    <row r="30" spans="1:10" x14ac:dyDescent="0.2">
      <c r="A30" s="2"/>
      <c r="B30" s="3" t="s">
        <v>33</v>
      </c>
      <c r="C30" s="3" t="s">
        <v>35</v>
      </c>
      <c r="D30" s="3">
        <v>1</v>
      </c>
      <c r="E30" s="3"/>
      <c r="F30" s="3"/>
      <c r="G30" s="3">
        <v>12000</v>
      </c>
      <c r="H30" s="3">
        <v>15000</v>
      </c>
      <c r="I30" s="11">
        <f t="shared" si="1"/>
        <v>15000</v>
      </c>
    </row>
    <row r="31" spans="1:10" x14ac:dyDescent="0.2">
      <c r="A31" s="2"/>
      <c r="B31" s="3"/>
      <c r="C31" s="3"/>
      <c r="D31" s="3"/>
      <c r="E31" s="3"/>
      <c r="F31" s="3"/>
      <c r="G31" s="3"/>
      <c r="H31" s="3"/>
      <c r="I31" s="11">
        <f t="shared" si="1"/>
        <v>0</v>
      </c>
    </row>
    <row r="32" spans="1:10" x14ac:dyDescent="0.2">
      <c r="A32" s="2"/>
      <c r="B32" s="3" t="s">
        <v>14</v>
      </c>
      <c r="C32" s="3"/>
      <c r="D32" s="3">
        <v>6</v>
      </c>
      <c r="E32" s="3"/>
      <c r="F32" s="3"/>
      <c r="G32" s="3"/>
      <c r="H32" s="3">
        <v>900</v>
      </c>
      <c r="I32" s="11">
        <f t="shared" si="1"/>
        <v>5400</v>
      </c>
    </row>
    <row r="33" spans="1:9" x14ac:dyDescent="0.2">
      <c r="A33" s="2"/>
      <c r="B33" s="3" t="s">
        <v>15</v>
      </c>
      <c r="C33" s="3" t="s">
        <v>5</v>
      </c>
      <c r="D33" s="3">
        <v>1</v>
      </c>
      <c r="E33" s="3">
        <v>150</v>
      </c>
      <c r="F33" s="3"/>
      <c r="G33" s="3">
        <v>19850</v>
      </c>
      <c r="H33" s="3">
        <v>20950</v>
      </c>
      <c r="I33" s="11">
        <f t="shared" si="1"/>
        <v>20950</v>
      </c>
    </row>
    <row r="34" spans="1:9" x14ac:dyDescent="0.2">
      <c r="A34" s="2"/>
      <c r="B34" s="3" t="s">
        <v>16</v>
      </c>
      <c r="C34" s="3" t="s">
        <v>5</v>
      </c>
      <c r="D34" s="3">
        <v>1</v>
      </c>
      <c r="E34" s="3">
        <v>150</v>
      </c>
      <c r="F34" s="3"/>
      <c r="G34" s="3">
        <v>18850</v>
      </c>
      <c r="H34" s="3">
        <v>20950</v>
      </c>
      <c r="I34" s="11">
        <f t="shared" si="1"/>
        <v>20950</v>
      </c>
    </row>
    <row r="35" spans="1:9" x14ac:dyDescent="0.2">
      <c r="A35" s="2"/>
      <c r="B35" s="3" t="s">
        <v>17</v>
      </c>
      <c r="C35" s="3" t="s">
        <v>5</v>
      </c>
      <c r="D35" s="3">
        <v>1</v>
      </c>
      <c r="E35" s="3">
        <v>150</v>
      </c>
      <c r="F35" s="3"/>
      <c r="G35" s="3">
        <v>18850</v>
      </c>
      <c r="H35" s="3">
        <v>20950</v>
      </c>
      <c r="I35" s="11">
        <f t="shared" si="1"/>
        <v>20950</v>
      </c>
    </row>
    <row r="36" spans="1:9" x14ac:dyDescent="0.2">
      <c r="A36" s="2"/>
      <c r="B36" s="3" t="s">
        <v>18</v>
      </c>
      <c r="C36" s="3" t="s">
        <v>5</v>
      </c>
      <c r="D36" s="3">
        <v>1</v>
      </c>
      <c r="E36" s="3">
        <v>150</v>
      </c>
      <c r="F36" s="3"/>
      <c r="G36" s="3">
        <v>18850</v>
      </c>
      <c r="H36" s="3">
        <v>20950</v>
      </c>
      <c r="I36" s="11">
        <f t="shared" si="1"/>
        <v>20950</v>
      </c>
    </row>
    <row r="37" spans="1:9" x14ac:dyDescent="0.2">
      <c r="A37" s="2"/>
      <c r="B37" s="3" t="s">
        <v>19</v>
      </c>
      <c r="C37" s="3" t="s">
        <v>5</v>
      </c>
      <c r="D37" s="3">
        <v>1</v>
      </c>
      <c r="E37" s="3">
        <v>150</v>
      </c>
      <c r="F37" s="3"/>
      <c r="G37" s="3">
        <v>18850</v>
      </c>
      <c r="H37" s="3">
        <v>20950</v>
      </c>
      <c r="I37" s="11">
        <f t="shared" si="1"/>
        <v>20950</v>
      </c>
    </row>
    <row r="38" spans="1:9" x14ac:dyDescent="0.2">
      <c r="A38" s="4"/>
      <c r="B38" s="5" t="s">
        <v>20</v>
      </c>
      <c r="C38" s="3" t="s">
        <v>5</v>
      </c>
      <c r="D38" s="5">
        <v>1</v>
      </c>
      <c r="E38" s="5">
        <v>150</v>
      </c>
      <c r="F38" s="5"/>
      <c r="G38" s="5">
        <v>18850</v>
      </c>
      <c r="H38" s="5">
        <v>20950</v>
      </c>
      <c r="I38" s="12">
        <f t="shared" si="1"/>
        <v>20950</v>
      </c>
    </row>
    <row r="39" spans="1:9" x14ac:dyDescent="0.2">
      <c r="I39" s="10"/>
    </row>
    <row r="40" spans="1:9" x14ac:dyDescent="0.2">
      <c r="I40" s="10"/>
    </row>
    <row r="41" spans="1:9" x14ac:dyDescent="0.2">
      <c r="A41" s="17" t="s">
        <v>40</v>
      </c>
      <c r="B41" s="1"/>
      <c r="C41" s="1"/>
      <c r="D41" s="1"/>
      <c r="E41" s="1"/>
      <c r="F41" s="1"/>
      <c r="G41" s="1"/>
      <c r="H41" s="1"/>
      <c r="I41" s="21">
        <f>SUM(I42:I54)</f>
        <v>170300</v>
      </c>
    </row>
    <row r="42" spans="1:9" x14ac:dyDescent="0.2">
      <c r="A42" s="2"/>
      <c r="B42" s="6" t="s">
        <v>12</v>
      </c>
      <c r="C42" s="6" t="s">
        <v>23</v>
      </c>
      <c r="D42" s="6">
        <v>1</v>
      </c>
      <c r="E42" s="6">
        <v>50</v>
      </c>
      <c r="F42" s="6"/>
      <c r="G42" s="6"/>
      <c r="H42" s="6">
        <v>7500</v>
      </c>
      <c r="I42" s="13">
        <v>7500</v>
      </c>
    </row>
    <row r="43" spans="1:9" x14ac:dyDescent="0.2">
      <c r="A43" s="7"/>
      <c r="B43" s="6" t="s">
        <v>27</v>
      </c>
      <c r="C43" s="6" t="s">
        <v>28</v>
      </c>
      <c r="D43" s="6">
        <v>1</v>
      </c>
      <c r="E43" s="6">
        <v>100</v>
      </c>
      <c r="F43" s="6"/>
      <c r="G43" s="6"/>
      <c r="H43" s="6">
        <v>4200</v>
      </c>
      <c r="I43" s="13">
        <v>4200</v>
      </c>
    </row>
    <row r="44" spans="1:9" x14ac:dyDescent="0.2">
      <c r="A44" s="7"/>
      <c r="B44" s="6" t="s">
        <v>25</v>
      </c>
      <c r="C44" s="6" t="s">
        <v>26</v>
      </c>
      <c r="D44" s="6">
        <v>1</v>
      </c>
      <c r="E44" s="6"/>
      <c r="F44" s="6"/>
      <c r="G44" s="6"/>
      <c r="H44" s="6">
        <v>8500</v>
      </c>
      <c r="I44" s="13">
        <v>8500</v>
      </c>
    </row>
    <row r="45" spans="1:9" x14ac:dyDescent="0.2">
      <c r="A45" s="7"/>
      <c r="B45" s="6" t="s">
        <v>24</v>
      </c>
      <c r="C45" s="6" t="s">
        <v>29</v>
      </c>
      <c r="D45" s="6">
        <v>1</v>
      </c>
      <c r="E45" s="6">
        <v>30</v>
      </c>
      <c r="F45" s="6"/>
      <c r="G45" s="6"/>
      <c r="H45" s="6">
        <v>4000</v>
      </c>
      <c r="I45" s="13">
        <v>4000</v>
      </c>
    </row>
    <row r="46" spans="1:9" x14ac:dyDescent="0.2">
      <c r="A46" s="7"/>
      <c r="B46" s="6" t="s">
        <v>33</v>
      </c>
      <c r="C46" s="6" t="s">
        <v>35</v>
      </c>
      <c r="D46" s="6">
        <v>1</v>
      </c>
      <c r="E46" s="6"/>
      <c r="F46" s="6"/>
      <c r="G46" s="6">
        <v>12000</v>
      </c>
      <c r="H46" s="6">
        <v>15000</v>
      </c>
      <c r="I46" s="13">
        <v>15000</v>
      </c>
    </row>
    <row r="47" spans="1:9" x14ac:dyDescent="0.2">
      <c r="A47" s="7"/>
      <c r="B47" s="6"/>
      <c r="C47" s="6"/>
      <c r="D47" s="6"/>
      <c r="E47" s="6"/>
      <c r="F47" s="6"/>
      <c r="G47" s="6"/>
      <c r="H47" s="6"/>
      <c r="I47" s="13">
        <v>0</v>
      </c>
    </row>
    <row r="48" spans="1:9" x14ac:dyDescent="0.2">
      <c r="A48" s="7"/>
      <c r="B48" s="6" t="s">
        <v>14</v>
      </c>
      <c r="C48" s="6"/>
      <c r="D48" s="6">
        <v>6</v>
      </c>
      <c r="E48" s="6"/>
      <c r="F48" s="6"/>
      <c r="G48" s="6"/>
      <c r="H48" s="6">
        <v>900</v>
      </c>
      <c r="I48" s="13">
        <v>5400</v>
      </c>
    </row>
    <row r="49" spans="1:9" x14ac:dyDescent="0.2">
      <c r="A49" s="7"/>
      <c r="B49" s="6" t="s">
        <v>15</v>
      </c>
      <c r="C49" s="6" t="s">
        <v>5</v>
      </c>
      <c r="D49" s="6">
        <v>1</v>
      </c>
      <c r="E49" s="6">
        <v>150</v>
      </c>
      <c r="F49" s="6"/>
      <c r="G49" s="6">
        <v>19850</v>
      </c>
      <c r="H49" s="6">
        <v>20950</v>
      </c>
      <c r="I49" s="13">
        <v>20950</v>
      </c>
    </row>
    <row r="50" spans="1:9" x14ac:dyDescent="0.2">
      <c r="A50" s="7"/>
      <c r="B50" s="6" t="s">
        <v>16</v>
      </c>
      <c r="C50" s="3" t="s">
        <v>5</v>
      </c>
      <c r="D50" s="6">
        <v>1</v>
      </c>
      <c r="E50" s="6">
        <v>150</v>
      </c>
      <c r="F50" s="6"/>
      <c r="G50" s="6">
        <v>18850</v>
      </c>
      <c r="H50" s="6">
        <v>20950</v>
      </c>
      <c r="I50" s="13">
        <v>20950</v>
      </c>
    </row>
    <row r="51" spans="1:9" x14ac:dyDescent="0.2">
      <c r="A51" s="7"/>
      <c r="B51" s="6" t="s">
        <v>17</v>
      </c>
      <c r="C51" s="3" t="s">
        <v>5</v>
      </c>
      <c r="D51" s="6">
        <v>1</v>
      </c>
      <c r="E51" s="6">
        <v>150</v>
      </c>
      <c r="F51" s="6"/>
      <c r="G51" s="6">
        <v>18850</v>
      </c>
      <c r="H51" s="6">
        <v>20950</v>
      </c>
      <c r="I51" s="13">
        <v>20950</v>
      </c>
    </row>
    <row r="52" spans="1:9" x14ac:dyDescent="0.2">
      <c r="A52" s="7"/>
      <c r="B52" s="6" t="s">
        <v>18</v>
      </c>
      <c r="C52" s="3" t="s">
        <v>5</v>
      </c>
      <c r="D52" s="6">
        <v>1</v>
      </c>
      <c r="E52" s="6">
        <v>150</v>
      </c>
      <c r="F52" s="6"/>
      <c r="G52" s="6">
        <v>18850</v>
      </c>
      <c r="H52" s="6">
        <v>20950</v>
      </c>
      <c r="I52" s="13">
        <v>20950</v>
      </c>
    </row>
    <row r="53" spans="1:9" x14ac:dyDescent="0.2">
      <c r="A53" s="7"/>
      <c r="B53" s="6" t="s">
        <v>19</v>
      </c>
      <c r="C53" s="3" t="s">
        <v>5</v>
      </c>
      <c r="D53" s="6">
        <v>1</v>
      </c>
      <c r="E53" s="6">
        <v>150</v>
      </c>
      <c r="F53" s="6"/>
      <c r="G53" s="6">
        <v>18850</v>
      </c>
      <c r="H53" s="6">
        <v>20950</v>
      </c>
      <c r="I53" s="13">
        <v>20950</v>
      </c>
    </row>
    <row r="54" spans="1:9" x14ac:dyDescent="0.2">
      <c r="A54" s="8"/>
      <c r="B54" s="9" t="s">
        <v>20</v>
      </c>
      <c r="C54" s="3" t="s">
        <v>5</v>
      </c>
      <c r="D54" s="9">
        <v>1</v>
      </c>
      <c r="E54" s="9">
        <v>150</v>
      </c>
      <c r="F54" s="9"/>
      <c r="G54" s="9">
        <v>18850</v>
      </c>
      <c r="H54" s="9">
        <v>20950</v>
      </c>
      <c r="I54" s="14">
        <v>20950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selection activeCell="B3" sqref="B3"/>
    </sheetView>
  </sheetViews>
  <sheetFormatPr baseColWidth="10" defaultRowHeight="16" x14ac:dyDescent="0.2"/>
  <sheetData>
    <row r="2" spans="1:2" x14ac:dyDescent="0.2">
      <c r="A2" t="s">
        <v>32</v>
      </c>
      <c r="B2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Card Comparison</vt:lpstr>
      <vt:lpstr>System Setup - GTX 1070</vt:lpstr>
      <vt:lpstr>System Setup - RX580</vt:lpstr>
      <vt:lpstr>Constants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2017-10-29T09:30:42Z</dcterms:created>
  <dcterms:modified xsi:type="dcterms:W3CDTF">2017-12-26T09:30:00Z</dcterms:modified>
</cp:coreProperties>
</file>