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\Desktop\"/>
    </mc:Choice>
  </mc:AlternateContent>
  <xr:revisionPtr revIDLastSave="0" documentId="13_ncr:1_{2B95F94D-00EC-44A7-BEDC-EDA485C9010E}" xr6:coauthVersionLast="47" xr6:coauthVersionMax="47" xr10:uidLastSave="{00000000-0000-0000-0000-000000000000}"/>
  <bookViews>
    <workbookView xWindow="-108" yWindow="-108" windowWidth="16608" windowHeight="9432" activeTab="1" xr2:uid="{00000000-000D-0000-FFFF-FFFF00000000}"/>
  </bookViews>
  <sheets>
    <sheet name="ARTICULOS" sheetId="1" r:id="rId1"/>
    <sheet name="COMPRAS" sheetId="2" r:id="rId2"/>
  </sheets>
  <definedNames>
    <definedName name="_xlnm._FilterDatabase" localSheetId="1" hidden="1">COMPRAS!$A:$F</definedName>
    <definedName name="_xlnm.Criteria" localSheetId="1">COMPRAS!$H$5:$J$6</definedName>
  </definedNames>
  <calcPr calcId="181029"/>
</workbook>
</file>

<file path=xl/calcChain.xml><?xml version="1.0" encoding="utf-8"?>
<calcChain xmlns="http://schemas.openxmlformats.org/spreadsheetml/2006/main">
  <c r="F36" i="2" l="1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2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<sst xmlns="http://schemas.openxmlformats.org/spreadsheetml/2006/main" count="75" uniqueCount="30">
  <si>
    <t>REFERENCIA</t>
  </si>
  <si>
    <t>ARTICULO</t>
  </si>
  <si>
    <t>PROVEEDOR</t>
  </si>
  <si>
    <t>PRECIO</t>
  </si>
  <si>
    <t>C001</t>
  </si>
  <si>
    <t>MODEM</t>
  </si>
  <si>
    <t>P001</t>
  </si>
  <si>
    <t>C002</t>
  </si>
  <si>
    <t>RATON</t>
  </si>
  <si>
    <t>C003</t>
  </si>
  <si>
    <t>TECLADO</t>
  </si>
  <si>
    <t>C004</t>
  </si>
  <si>
    <t>TORRE</t>
  </si>
  <si>
    <t>P002</t>
  </si>
  <si>
    <t>C005</t>
  </si>
  <si>
    <t>CAJA</t>
  </si>
  <si>
    <t>C006</t>
  </si>
  <si>
    <t>MONITOR</t>
  </si>
  <si>
    <t>C007</t>
  </si>
  <si>
    <t>ALFOMBRILLA</t>
  </si>
  <si>
    <t>C008</t>
  </si>
  <si>
    <t>PROCESADOR</t>
  </si>
  <si>
    <t>C009</t>
  </si>
  <si>
    <t>DISCO</t>
  </si>
  <si>
    <t>C010</t>
  </si>
  <si>
    <t>TARJETA VIDEO</t>
  </si>
  <si>
    <t>UNIDADES PEDIDAS</t>
  </si>
  <si>
    <t>NOMBRE ARTICULO</t>
  </si>
  <si>
    <t>PRECIO ARTICULO</t>
  </si>
  <si>
    <t>FECHA PEDIDO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</si>
</sst>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vertical="center"/>
    </xf>
  </cellXfs>
  <cellStyles count="2">
    <cellStyle name="Euro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workbookViewId="0">
      <selection activeCell="G7" sqref="G7"/>
    </sheetView>
  </sheetViews>
  <sheetFormatPr baseColWidth="10" defaultColWidth="11.44140625" defaultRowHeight="13.2" x14ac:dyDescent="0.25"/>
  <cols>
    <col min="1" max="1" width="12.5546875" style="2" bestFit="1" customWidth="1"/>
    <col min="2" max="2" width="15.33203125" bestFit="1" customWidth="1"/>
    <col min="3" max="3" width="12.5546875" style="2" bestFit="1" customWidth="1"/>
    <col min="4" max="4" width="9.6640625" style="4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3" t="s">
        <v>3</v>
      </c>
    </row>
    <row r="2" spans="1:6" x14ac:dyDescent="0.25">
      <c r="A2" s="2" t="s">
        <v>4</v>
      </c>
      <c r="B2" t="s">
        <v>5</v>
      </c>
      <c r="C2" s="2" t="s">
        <v>6</v>
      </c>
      <c r="D2" s="4">
        <v>50</v>
      </c>
    </row>
    <row r="3" spans="1:6" x14ac:dyDescent="0.25">
      <c r="A3" s="2" t="s">
        <v>7</v>
      </c>
      <c r="B3" t="s">
        <v>8</v>
      </c>
      <c r="C3" s="2" t="s">
        <v>6</v>
      </c>
      <c r="D3" s="4">
        <v>10</v>
      </c>
    </row>
    <row r="4" spans="1:6" x14ac:dyDescent="0.25">
      <c r="A4" s="2" t="s">
        <v>9</v>
      </c>
      <c r="B4" t="s">
        <v>10</v>
      </c>
      <c r="C4" s="2" t="s">
        <v>6</v>
      </c>
      <c r="D4" s="4">
        <v>12</v>
      </c>
    </row>
    <row r="5" spans="1:6" x14ac:dyDescent="0.25">
      <c r="A5" s="2" t="s">
        <v>11</v>
      </c>
      <c r="B5" t="s">
        <v>12</v>
      </c>
      <c r="C5" s="2" t="s">
        <v>13</v>
      </c>
      <c r="D5" s="4">
        <v>200</v>
      </c>
    </row>
    <row r="6" spans="1:6" x14ac:dyDescent="0.25">
      <c r="A6" s="2" t="s">
        <v>14</v>
      </c>
      <c r="B6" t="s">
        <v>15</v>
      </c>
      <c r="C6" s="2" t="s">
        <v>13</v>
      </c>
      <c r="D6" s="4">
        <v>150</v>
      </c>
    </row>
    <row r="7" spans="1:6" x14ac:dyDescent="0.25">
      <c r="A7" s="2" t="s">
        <v>16</v>
      </c>
      <c r="B7" t="s">
        <v>17</v>
      </c>
      <c r="C7" s="2" t="s">
        <v>6</v>
      </c>
      <c r="D7" s="4">
        <v>150</v>
      </c>
      <c r="F7" s="1"/>
    </row>
    <row r="8" spans="1:6" x14ac:dyDescent="0.25">
      <c r="A8" s="2" t="s">
        <v>18</v>
      </c>
      <c r="B8" t="s">
        <v>19</v>
      </c>
      <c r="C8" s="2" t="s">
        <v>6</v>
      </c>
      <c r="D8" s="4">
        <v>3</v>
      </c>
    </row>
    <row r="9" spans="1:6" x14ac:dyDescent="0.25">
      <c r="A9" s="2" t="s">
        <v>20</v>
      </c>
      <c r="B9" t="s">
        <v>21</v>
      </c>
      <c r="C9" s="2" t="s">
        <v>13</v>
      </c>
      <c r="D9" s="4">
        <v>300</v>
      </c>
    </row>
    <row r="10" spans="1:6" x14ac:dyDescent="0.25">
      <c r="A10" s="2" t="s">
        <v>22</v>
      </c>
      <c r="B10" t="s">
        <v>23</v>
      </c>
      <c r="C10" s="2" t="s">
        <v>13</v>
      </c>
      <c r="D10" s="4">
        <v>100</v>
      </c>
    </row>
    <row r="11" spans="1:6" x14ac:dyDescent="0.25">
      <c r="A11" s="2" t="s">
        <v>24</v>
      </c>
      <c r="B11" t="s">
        <v>25</v>
      </c>
      <c r="C11" s="2" t="s">
        <v>13</v>
      </c>
      <c r="D11" s="4">
        <v>30</v>
      </c>
    </row>
  </sheetData>
  <phoneticPr fontId="3" type="noConversion"/>
  <printOptions headings="1" gridLines="1"/>
  <pageMargins left="0.78740157480314965" right="0.78740157480314965" top="0.98425196850393704" bottom="0.98425196850393704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1"/>
  <sheetViews>
    <sheetView tabSelected="1" workbookViewId="0">
      <selection activeCell="F2" sqref="F2"/>
    </sheetView>
  </sheetViews>
  <sheetFormatPr baseColWidth="10" defaultColWidth="11.44140625" defaultRowHeight="13.2" x14ac:dyDescent="0.25"/>
  <cols>
    <col min="1" max="1" width="12.5546875" style="8" bestFit="1" customWidth="1"/>
    <col min="2" max="2" width="10.44140625" style="8" bestFit="1" customWidth="1"/>
    <col min="3" max="3" width="18" style="8" customWidth="1"/>
    <col min="4" max="4" width="10.44140625" style="8" bestFit="1" customWidth="1"/>
    <col min="5" max="5" width="10.109375" style="8" bestFit="1" customWidth="1"/>
    <col min="6" max="6" width="12.5546875" style="8" bestFit="1" customWidth="1"/>
    <col min="7" max="7" width="11.44140625" style="8"/>
    <col min="8" max="8" width="20.5546875" style="8" bestFit="1" customWidth="1"/>
    <col min="9" max="9" width="12.6640625" style="8" bestFit="1" customWidth="1"/>
    <col min="10" max="16384" width="11.44140625" style="8"/>
  </cols>
  <sheetData>
    <row r="1" spans="1:6" s="6" customFormat="1" ht="26.4" x14ac:dyDescent="0.25">
      <c r="A1" s="6" t="s">
        <v>0</v>
      </c>
      <c r="B1" s="7" t="s">
        <v>26</v>
      </c>
      <c r="C1" s="7" t="s">
        <v>27</v>
      </c>
      <c r="D1" s="7" t="s">
        <v>28</v>
      </c>
      <c r="E1" s="7" t="s">
        <v>29</v>
      </c>
      <c r="F1" s="6" t="s">
        <v>2</v>
      </c>
    </row>
    <row r="2" spans="1:6" s="5" customFormat="1" x14ac:dyDescent="0.25">
      <c r="A2" s="5" t="s">
        <v>4</v>
      </c>
      <c r="B2" s="5">
        <v>18</v>
      </c>
      <c r="C2" s="5" t="str">
        <f>VLOOKUP(A2,ARTICULOS!$A$2:$D$11,2,0)</f>
        <v>MODEM</v>
      </c>
      <c r="D2" s="5">
        <f>VLOOKUP(A2,ARTICULOS!$A$2:$D$11,4,0)</f>
        <v>50</v>
      </c>
      <c r="E2" s="9">
        <v>37299</v>
      </c>
      <c r="F2" s="5" t="str">
        <f>VLOOKUP(A2,ARTICULOS!$A$2:$D$11,3,0)</f>
        <v>P001</v>
      </c>
    </row>
    <row r="3" spans="1:6" s="5" customFormat="1" x14ac:dyDescent="0.25">
      <c r="A3" s="5" t="s">
        <v>7</v>
      </c>
      <c r="B3" s="5">
        <v>20</v>
      </c>
      <c r="C3" s="5" t="str">
        <f>VLOOKUP(A3,ARTICULOS!$A$2:$D$11,2,0)</f>
        <v>RATON</v>
      </c>
      <c r="D3" s="5">
        <f>VLOOKUP(A3,ARTICULOS!$A$2:$D$11,4,0)</f>
        <v>10</v>
      </c>
      <c r="E3" s="9">
        <v>37340</v>
      </c>
      <c r="F3" s="5" t="str">
        <f>VLOOKUP(A3,ARTICULOS!$A$2:$D$11,3,0)</f>
        <v>P001</v>
      </c>
    </row>
    <row r="4" spans="1:6" s="5" customFormat="1" x14ac:dyDescent="0.25">
      <c r="A4" s="5" t="s">
        <v>9</v>
      </c>
      <c r="B4" s="5">
        <v>30</v>
      </c>
      <c r="C4" s="5" t="str">
        <f>VLOOKUP(A4,ARTICULOS!$A$2:$D$11,2,0)</f>
        <v>TECLADO</v>
      </c>
      <c r="D4" s="5">
        <f>VLOOKUP(A4,ARTICULOS!$A$2:$D$11,4,0)</f>
        <v>12</v>
      </c>
      <c r="E4" s="9">
        <v>37346</v>
      </c>
      <c r="F4" s="5" t="str">
        <f>VLOOKUP(A4,ARTICULOS!$A$2:$D$11,3,0)</f>
        <v>P001</v>
      </c>
    </row>
    <row r="5" spans="1:6" s="5" customFormat="1" x14ac:dyDescent="0.25">
      <c r="A5" s="5" t="s">
        <v>4</v>
      </c>
      <c r="B5" s="5">
        <v>35</v>
      </c>
      <c r="C5" s="5" t="str">
        <f>VLOOKUP(A5,ARTICULOS!$A$2:$D$11,2,0)</f>
        <v>MODEM</v>
      </c>
      <c r="D5" s="5">
        <f>VLOOKUP(A5,ARTICULOS!$A$2:$D$11,4,0)</f>
        <v>50</v>
      </c>
      <c r="E5" s="9">
        <v>37370</v>
      </c>
      <c r="F5" s="5" t="str">
        <f>VLOOKUP(A5,ARTICULOS!$A$2:$D$11,3,0)</f>
        <v>P001</v>
      </c>
    </row>
    <row r="6" spans="1:6" s="5" customFormat="1" x14ac:dyDescent="0.25">
      <c r="A6" s="5" t="s">
        <v>11</v>
      </c>
      <c r="B6" s="5">
        <v>40</v>
      </c>
      <c r="C6" s="5" t="str">
        <f>VLOOKUP(A6,ARTICULOS!$A$2:$D$11,2,0)</f>
        <v>TORRE</v>
      </c>
      <c r="D6" s="5">
        <f>VLOOKUP(A6,ARTICULOS!$A$2:$D$11,4,0)</f>
        <v>200</v>
      </c>
      <c r="E6" s="9">
        <v>37376</v>
      </c>
      <c r="F6" s="5" t="str">
        <f>VLOOKUP(A6,ARTICULOS!$A$2:$D$11,3,0)</f>
        <v>P002</v>
      </c>
    </row>
    <row r="7" spans="1:6" s="5" customFormat="1" x14ac:dyDescent="0.25">
      <c r="A7" s="5" t="s">
        <v>9</v>
      </c>
      <c r="B7" s="5">
        <v>10</v>
      </c>
      <c r="C7" s="5" t="str">
        <f>VLOOKUP(A7,ARTICULOS!$A$2:$D$11,2,0)</f>
        <v>TECLADO</v>
      </c>
      <c r="D7" s="5">
        <f>VLOOKUP(A7,ARTICULOS!$A$2:$D$11,4,0)</f>
        <v>12</v>
      </c>
      <c r="E7" s="9">
        <v>37401</v>
      </c>
      <c r="F7" s="5" t="str">
        <f>VLOOKUP(A7,ARTICULOS!$A$2:$D$11,3,0)</f>
        <v>P001</v>
      </c>
    </row>
    <row r="8" spans="1:6" s="5" customFormat="1" x14ac:dyDescent="0.25">
      <c r="A8" s="5" t="s">
        <v>4</v>
      </c>
      <c r="B8" s="5">
        <v>8</v>
      </c>
      <c r="C8" s="5" t="str">
        <f>VLOOKUP(A8,ARTICULOS!$A$2:$D$11,2,0)</f>
        <v>MODEM</v>
      </c>
      <c r="D8" s="5">
        <f>VLOOKUP(A8,ARTICULOS!$A$2:$D$11,4,0)</f>
        <v>50</v>
      </c>
      <c r="E8" s="9">
        <v>37404</v>
      </c>
      <c r="F8" s="5" t="str">
        <f>VLOOKUP(A8,ARTICULOS!$A$2:$D$11,3,0)</f>
        <v>P001</v>
      </c>
    </row>
    <row r="9" spans="1:6" s="5" customFormat="1" x14ac:dyDescent="0.25">
      <c r="A9" s="5" t="s">
        <v>14</v>
      </c>
      <c r="B9" s="5">
        <v>90</v>
      </c>
      <c r="C9" s="5" t="str">
        <f>VLOOKUP(A9,ARTICULOS!$A$2:$D$11,2,0)</f>
        <v>CAJA</v>
      </c>
      <c r="D9" s="5">
        <f>VLOOKUP(A9,ARTICULOS!$A$2:$D$11,4,0)</f>
        <v>150</v>
      </c>
      <c r="E9" s="9">
        <v>37408</v>
      </c>
      <c r="F9" s="5" t="str">
        <f>VLOOKUP(A9,ARTICULOS!$A$2:$D$11,3,0)</f>
        <v>P002</v>
      </c>
    </row>
    <row r="10" spans="1:6" s="5" customFormat="1" x14ac:dyDescent="0.25">
      <c r="A10" s="5" t="s">
        <v>16</v>
      </c>
      <c r="B10" s="5">
        <v>120</v>
      </c>
      <c r="C10" s="5" t="str">
        <f>VLOOKUP(A10,ARTICULOS!$A$2:$D$11,2,0)</f>
        <v>MONITOR</v>
      </c>
      <c r="D10" s="5">
        <f>VLOOKUP(A10,ARTICULOS!$A$2:$D$11,4,0)</f>
        <v>150</v>
      </c>
      <c r="E10" s="9">
        <v>37417</v>
      </c>
      <c r="F10" s="5" t="str">
        <f>VLOOKUP(A10,ARTICULOS!$A$2:$D$11,3,0)</f>
        <v>P001</v>
      </c>
    </row>
    <row r="11" spans="1:6" s="5" customFormat="1" x14ac:dyDescent="0.25">
      <c r="A11" s="5" t="s">
        <v>14</v>
      </c>
      <c r="B11" s="5">
        <v>90</v>
      </c>
      <c r="C11" s="5" t="str">
        <f>VLOOKUP(A11,ARTICULOS!$A$2:$D$11,2,0)</f>
        <v>CAJA</v>
      </c>
      <c r="D11" s="5">
        <f>VLOOKUP(A11,ARTICULOS!$A$2:$D$11,4,0)</f>
        <v>150</v>
      </c>
      <c r="E11" s="9">
        <v>37427</v>
      </c>
      <c r="F11" s="5" t="str">
        <f>VLOOKUP(A11,ARTICULOS!$A$2:$D$11,3,0)</f>
        <v>P002</v>
      </c>
    </row>
    <row r="12" spans="1:6" s="5" customFormat="1" x14ac:dyDescent="0.25">
      <c r="A12" s="5" t="s">
        <v>16</v>
      </c>
      <c r="B12" s="5">
        <v>65</v>
      </c>
      <c r="C12" s="5" t="str">
        <f>VLOOKUP(A12,ARTICULOS!$A$2:$D$11,2,0)</f>
        <v>MONITOR</v>
      </c>
      <c r="D12" s="5">
        <f>VLOOKUP(A12,ARTICULOS!$A$2:$D$11,4,0)</f>
        <v>150</v>
      </c>
      <c r="E12" s="9">
        <v>37444</v>
      </c>
      <c r="F12" s="5" t="str">
        <f>VLOOKUP(A12,ARTICULOS!$A$2:$D$11,3,0)</f>
        <v>P001</v>
      </c>
    </row>
    <row r="13" spans="1:6" s="5" customFormat="1" x14ac:dyDescent="0.25">
      <c r="A13" s="5" t="s">
        <v>11</v>
      </c>
      <c r="B13" s="5">
        <v>70</v>
      </c>
      <c r="C13" s="5" t="str">
        <f>VLOOKUP(A13,ARTICULOS!$A$2:$D$11,2,0)</f>
        <v>TORRE</v>
      </c>
      <c r="D13" s="5">
        <f>VLOOKUP(A13,ARTICULOS!$A$2:$D$11,4,0)</f>
        <v>200</v>
      </c>
      <c r="E13" s="9">
        <v>37504</v>
      </c>
      <c r="F13" s="5" t="str">
        <f>VLOOKUP(A13,ARTICULOS!$A$2:$D$11,3,0)</f>
        <v>P002</v>
      </c>
    </row>
    <row r="14" spans="1:6" s="5" customFormat="1" x14ac:dyDescent="0.25">
      <c r="A14" s="5" t="s">
        <v>9</v>
      </c>
      <c r="B14" s="5">
        <v>30</v>
      </c>
      <c r="C14" s="5" t="str">
        <f>VLOOKUP(A14,ARTICULOS!$A$2:$D$11,2,0)</f>
        <v>TECLADO</v>
      </c>
      <c r="D14" s="5">
        <f>VLOOKUP(A14,ARTICULOS!$A$2:$D$11,4,0)</f>
        <v>12</v>
      </c>
      <c r="E14" s="9">
        <v>37514</v>
      </c>
      <c r="F14" s="5" t="str">
        <f>VLOOKUP(A14,ARTICULOS!$A$2:$D$11,3,0)</f>
        <v>P001</v>
      </c>
    </row>
    <row r="15" spans="1:6" s="5" customFormat="1" x14ac:dyDescent="0.25">
      <c r="A15" s="5" t="s">
        <v>22</v>
      </c>
      <c r="B15" s="5">
        <v>20</v>
      </c>
      <c r="C15" s="5" t="str">
        <f>VLOOKUP(A15,ARTICULOS!$A$2:$D$11,2,0)</f>
        <v>DISCO</v>
      </c>
      <c r="D15" s="5">
        <f>VLOOKUP(A15,ARTICULOS!$A$2:$D$11,4,0)</f>
        <v>100</v>
      </c>
      <c r="E15" s="9">
        <v>37529</v>
      </c>
      <c r="F15" s="5" t="str">
        <f>VLOOKUP(A15,ARTICULOS!$A$2:$D$11,3,0)</f>
        <v>P002</v>
      </c>
    </row>
    <row r="16" spans="1:6" s="5" customFormat="1" x14ac:dyDescent="0.25">
      <c r="A16" s="5" t="s">
        <v>4</v>
      </c>
      <c r="B16" s="5">
        <v>45</v>
      </c>
      <c r="C16" s="5" t="str">
        <f>VLOOKUP(A16,ARTICULOS!$A$2:$D$11,2,0)</f>
        <v>MODEM</v>
      </c>
      <c r="D16" s="5">
        <f>VLOOKUP(A16,ARTICULOS!$A$2:$D$11,4,0)</f>
        <v>50</v>
      </c>
      <c r="E16" s="9">
        <v>37541</v>
      </c>
      <c r="F16" s="5" t="str">
        <f>VLOOKUP(A16,ARTICULOS!$A$2:$D$11,3,0)</f>
        <v>P001</v>
      </c>
    </row>
    <row r="17" spans="1:6" s="5" customFormat="1" x14ac:dyDescent="0.25">
      <c r="A17" s="5" t="s">
        <v>22</v>
      </c>
      <c r="B17" s="5">
        <v>61</v>
      </c>
      <c r="C17" s="5" t="str">
        <f>VLOOKUP(A17,ARTICULOS!$A$2:$D$11,2,0)</f>
        <v>DISCO</v>
      </c>
      <c r="D17" s="5">
        <f>VLOOKUP(A17,ARTICULOS!$A$2:$D$11,4,0)</f>
        <v>100</v>
      </c>
      <c r="E17" s="9">
        <v>37547</v>
      </c>
      <c r="F17" s="5" t="str">
        <f>VLOOKUP(A17,ARTICULOS!$A$2:$D$11,3,0)</f>
        <v>P002</v>
      </c>
    </row>
    <row r="18" spans="1:6" s="5" customFormat="1" x14ac:dyDescent="0.25">
      <c r="A18" s="5" t="s">
        <v>14</v>
      </c>
      <c r="B18" s="5">
        <v>70</v>
      </c>
      <c r="C18" s="5" t="str">
        <f>VLOOKUP(A18,ARTICULOS!$A$2:$D$11,2,0)</f>
        <v>CAJA</v>
      </c>
      <c r="D18" s="5">
        <f>VLOOKUP(A18,ARTICULOS!$A$2:$D$11,4,0)</f>
        <v>150</v>
      </c>
      <c r="E18" s="9">
        <v>37585</v>
      </c>
      <c r="F18" s="5" t="str">
        <f>VLOOKUP(A18,ARTICULOS!$A$2:$D$11,3,0)</f>
        <v>P002</v>
      </c>
    </row>
    <row r="19" spans="1:6" s="5" customFormat="1" x14ac:dyDescent="0.25">
      <c r="A19" s="5" t="s">
        <v>9</v>
      </c>
      <c r="B19" s="5">
        <v>75</v>
      </c>
      <c r="C19" s="5" t="str">
        <f>VLOOKUP(A19,ARTICULOS!$A$2:$D$11,2,0)</f>
        <v>TECLADO</v>
      </c>
      <c r="D19" s="5">
        <f>VLOOKUP(A19,ARTICULOS!$A$2:$D$11,4,0)</f>
        <v>12</v>
      </c>
      <c r="E19" s="9">
        <v>37609</v>
      </c>
      <c r="F19" s="5" t="str">
        <f>VLOOKUP(A19,ARTICULOS!$A$2:$D$11,3,0)</f>
        <v>P001</v>
      </c>
    </row>
    <row r="20" spans="1:6" s="5" customFormat="1" x14ac:dyDescent="0.25">
      <c r="A20" s="5" t="s">
        <v>9</v>
      </c>
      <c r="B20" s="5">
        <v>20</v>
      </c>
      <c r="C20" s="5" t="str">
        <f>VLOOKUP(A20,ARTICULOS!$A$2:$D$11,2,0)</f>
        <v>TECLADO</v>
      </c>
      <c r="D20" s="5">
        <f>VLOOKUP(A20,ARTICULOS!$A$2:$D$11,4,0)</f>
        <v>12</v>
      </c>
      <c r="E20" s="9">
        <v>37626</v>
      </c>
      <c r="F20" s="5" t="str">
        <f>VLOOKUP(A20,ARTICULOS!$A$2:$D$11,3,0)</f>
        <v>P001</v>
      </c>
    </row>
    <row r="21" spans="1:6" s="5" customFormat="1" x14ac:dyDescent="0.25">
      <c r="A21" s="5" t="s">
        <v>14</v>
      </c>
      <c r="B21" s="5">
        <v>150</v>
      </c>
      <c r="C21" s="5" t="str">
        <f>VLOOKUP(A21,ARTICULOS!$A$2:$D$11,2,0)</f>
        <v>CAJA</v>
      </c>
      <c r="D21" s="5">
        <f>VLOOKUP(A21,ARTICULOS!$A$2:$D$11,4,0)</f>
        <v>150</v>
      </c>
      <c r="E21" s="9">
        <v>37636</v>
      </c>
      <c r="F21" s="5" t="str">
        <f>VLOOKUP(A21,ARTICULOS!$A$2:$D$11,3,0)</f>
        <v>P002</v>
      </c>
    </row>
    <row r="22" spans="1:6" s="5" customFormat="1" x14ac:dyDescent="0.25">
      <c r="A22" s="5" t="s">
        <v>18</v>
      </c>
      <c r="B22" s="5">
        <v>40</v>
      </c>
      <c r="C22" s="5" t="str">
        <f>VLOOKUP(A22,ARTICULOS!$A$2:$D$11,2,0)</f>
        <v>ALFOMBRILLA</v>
      </c>
      <c r="D22" s="5">
        <f>VLOOKUP(A22,ARTICULOS!$A$2:$D$11,4,0)</f>
        <v>3</v>
      </c>
      <c r="E22" s="9">
        <v>37662</v>
      </c>
      <c r="F22" s="5" t="str">
        <f>VLOOKUP(A22,ARTICULOS!$A$2:$D$11,3,0)</f>
        <v>P001</v>
      </c>
    </row>
    <row r="23" spans="1:6" s="5" customFormat="1" x14ac:dyDescent="0.25">
      <c r="A23" s="5" t="s">
        <v>20</v>
      </c>
      <c r="B23" s="5">
        <v>80</v>
      </c>
      <c r="C23" s="5" t="str">
        <f>VLOOKUP(A23,ARTICULOS!$A$2:$D$11,2,0)</f>
        <v>PROCESADOR</v>
      </c>
      <c r="D23" s="5">
        <f>VLOOKUP(A23,ARTICULOS!$A$2:$D$11,4,0)</f>
        <v>300</v>
      </c>
      <c r="E23" s="9">
        <v>37736</v>
      </c>
      <c r="F23" s="5" t="str">
        <f>VLOOKUP(A23,ARTICULOS!$A$2:$D$11,3,0)</f>
        <v>P002</v>
      </c>
    </row>
    <row r="24" spans="1:6" s="5" customFormat="1" x14ac:dyDescent="0.25">
      <c r="A24" s="5" t="s">
        <v>16</v>
      </c>
      <c r="B24" s="5">
        <v>100</v>
      </c>
      <c r="C24" s="5" t="str">
        <f>VLOOKUP(A24,ARTICULOS!$A$2:$D$11,2,0)</f>
        <v>MONITOR</v>
      </c>
      <c r="D24" s="5">
        <f>VLOOKUP(A24,ARTICULOS!$A$2:$D$11,4,0)</f>
        <v>150</v>
      </c>
      <c r="E24" s="9">
        <v>37771</v>
      </c>
      <c r="F24" s="5" t="str">
        <f>VLOOKUP(A24,ARTICULOS!$A$2:$D$11,3,0)</f>
        <v>P001</v>
      </c>
    </row>
    <row r="25" spans="1:6" s="5" customFormat="1" x14ac:dyDescent="0.25">
      <c r="A25" s="5" t="s">
        <v>20</v>
      </c>
      <c r="B25" s="5">
        <v>150</v>
      </c>
      <c r="C25" s="5" t="str">
        <f>VLOOKUP(A25,ARTICULOS!$A$2:$D$11,2,0)</f>
        <v>PROCESADOR</v>
      </c>
      <c r="D25" s="5">
        <f>VLOOKUP(A25,ARTICULOS!$A$2:$D$11,4,0)</f>
        <v>300</v>
      </c>
      <c r="E25" s="9">
        <v>37773</v>
      </c>
      <c r="F25" s="5" t="str">
        <f>VLOOKUP(A25,ARTICULOS!$A$2:$D$11,3,0)</f>
        <v>P002</v>
      </c>
    </row>
    <row r="26" spans="1:6" s="5" customFormat="1" x14ac:dyDescent="0.25">
      <c r="A26" s="5" t="s">
        <v>4</v>
      </c>
      <c r="B26" s="5">
        <v>125</v>
      </c>
      <c r="C26" s="5" t="str">
        <f>VLOOKUP(A26,ARTICULOS!$A$2:$D$11,2,0)</f>
        <v>MODEM</v>
      </c>
      <c r="D26" s="5">
        <f>VLOOKUP(A26,ARTICULOS!$A$2:$D$11,4,0)</f>
        <v>50</v>
      </c>
      <c r="E26" s="9">
        <v>37790</v>
      </c>
      <c r="F26" s="5" t="str">
        <f>VLOOKUP(A26,ARTICULOS!$A$2:$D$11,3,0)</f>
        <v>P001</v>
      </c>
    </row>
    <row r="27" spans="1:6" s="5" customFormat="1" x14ac:dyDescent="0.25">
      <c r="A27" s="5" t="s">
        <v>16</v>
      </c>
      <c r="B27" s="5">
        <v>30</v>
      </c>
      <c r="C27" s="5" t="str">
        <f>VLOOKUP(A27,ARTICULOS!$A$2:$D$11,2,0)</f>
        <v>MONITOR</v>
      </c>
      <c r="D27" s="5">
        <f>VLOOKUP(A27,ARTICULOS!$A$2:$D$11,4,0)</f>
        <v>150</v>
      </c>
      <c r="E27" s="9">
        <v>37822</v>
      </c>
      <c r="F27" s="5" t="str">
        <f>VLOOKUP(A27,ARTICULOS!$A$2:$D$11,3,0)</f>
        <v>P001</v>
      </c>
    </row>
    <row r="28" spans="1:6" s="5" customFormat="1" x14ac:dyDescent="0.25">
      <c r="A28" s="5" t="s">
        <v>14</v>
      </c>
      <c r="B28" s="5">
        <v>10</v>
      </c>
      <c r="C28" s="5" t="str">
        <f>VLOOKUP(A28,ARTICULOS!$A$2:$D$11,2,0)</f>
        <v>CAJA</v>
      </c>
      <c r="D28" s="5">
        <f>VLOOKUP(A28,ARTICULOS!$A$2:$D$11,4,0)</f>
        <v>150</v>
      </c>
      <c r="E28" s="9">
        <v>37865</v>
      </c>
      <c r="F28" s="5" t="str">
        <f>VLOOKUP(A28,ARTICULOS!$A$2:$D$11,3,0)</f>
        <v>P002</v>
      </c>
    </row>
    <row r="29" spans="1:6" s="5" customFormat="1" x14ac:dyDescent="0.25">
      <c r="A29" s="5" t="s">
        <v>20</v>
      </c>
      <c r="B29" s="5">
        <v>5</v>
      </c>
      <c r="C29" s="5" t="str">
        <f>VLOOKUP(A29,ARTICULOS!$A$2:$D$11,2,0)</f>
        <v>PROCESADOR</v>
      </c>
      <c r="D29" s="5">
        <f>VLOOKUP(A29,ARTICULOS!$A$2:$D$11,4,0)</f>
        <v>300</v>
      </c>
      <c r="E29" s="9">
        <v>37874</v>
      </c>
      <c r="F29" s="5" t="str">
        <f>VLOOKUP(A29,ARTICULOS!$A$2:$D$11,3,0)</f>
        <v>P002</v>
      </c>
    </row>
    <row r="30" spans="1:6" s="5" customFormat="1" x14ac:dyDescent="0.25">
      <c r="A30" s="5" t="s">
        <v>22</v>
      </c>
      <c r="B30" s="5">
        <v>125</v>
      </c>
      <c r="C30" s="5" t="str">
        <f>VLOOKUP(A30,ARTICULOS!$A$2:$D$11,2,0)</f>
        <v>DISCO</v>
      </c>
      <c r="D30" s="5">
        <f>VLOOKUP(A30,ARTICULOS!$A$2:$D$11,4,0)</f>
        <v>100</v>
      </c>
      <c r="E30" s="9">
        <v>37882</v>
      </c>
      <c r="F30" s="5" t="str">
        <f>VLOOKUP(A30,ARTICULOS!$A$2:$D$11,3,0)</f>
        <v>P002</v>
      </c>
    </row>
    <row r="31" spans="1:6" s="5" customFormat="1" x14ac:dyDescent="0.25">
      <c r="A31" s="5" t="s">
        <v>9</v>
      </c>
      <c r="B31" s="5">
        <v>145</v>
      </c>
      <c r="C31" s="5" t="str">
        <f>VLOOKUP(A31,ARTICULOS!$A$2:$D$11,2,0)</f>
        <v>TECLADO</v>
      </c>
      <c r="D31" s="5">
        <f>VLOOKUP(A31,ARTICULOS!$A$2:$D$11,4,0)</f>
        <v>12</v>
      </c>
      <c r="E31" s="9">
        <v>37894</v>
      </c>
      <c r="F31" s="5" t="str">
        <f>VLOOKUP(A31,ARTICULOS!$A$2:$D$11,3,0)</f>
        <v>P001</v>
      </c>
    </row>
    <row r="32" spans="1:6" s="5" customFormat="1" x14ac:dyDescent="0.25">
      <c r="A32" s="5" t="s">
        <v>7</v>
      </c>
      <c r="B32" s="5">
        <v>230</v>
      </c>
      <c r="C32" s="5" t="str">
        <f>VLOOKUP(A32,ARTICULOS!$A$2:$D$11,2,0)</f>
        <v>RATON</v>
      </c>
      <c r="D32" s="5">
        <f>VLOOKUP(A32,ARTICULOS!$A$2:$D$11,4,0)</f>
        <v>10</v>
      </c>
      <c r="E32" s="9">
        <v>37905</v>
      </c>
      <c r="F32" s="5" t="str">
        <f>VLOOKUP(A32,ARTICULOS!$A$2:$D$11,3,0)</f>
        <v>P001</v>
      </c>
    </row>
    <row r="33" spans="1:6" s="5" customFormat="1" x14ac:dyDescent="0.25">
      <c r="A33" s="5" t="s">
        <v>24</v>
      </c>
      <c r="B33" s="5">
        <v>100</v>
      </c>
      <c r="C33" s="5" t="str">
        <f>VLOOKUP(A33,ARTICULOS!$A$2:$D$11,2,0)</f>
        <v>TARJETA VIDEO</v>
      </c>
      <c r="D33" s="5">
        <f>VLOOKUP(A33,ARTICULOS!$A$2:$D$11,4,0)</f>
        <v>30</v>
      </c>
      <c r="E33" s="9">
        <v>37914</v>
      </c>
      <c r="F33" s="5" t="str">
        <f>VLOOKUP(A33,ARTICULOS!$A$2:$D$11,3,0)</f>
        <v>P002</v>
      </c>
    </row>
    <row r="34" spans="1:6" s="5" customFormat="1" x14ac:dyDescent="0.25">
      <c r="A34" s="5" t="s">
        <v>22</v>
      </c>
      <c r="B34" s="5">
        <v>150</v>
      </c>
      <c r="C34" s="5" t="str">
        <f>VLOOKUP(A34,ARTICULOS!$A$2:$D$11,2,0)</f>
        <v>DISCO</v>
      </c>
      <c r="D34" s="5">
        <f>VLOOKUP(A34,ARTICULOS!$A$2:$D$11,4,0)</f>
        <v>100</v>
      </c>
      <c r="E34" s="9">
        <v>37916</v>
      </c>
      <c r="F34" s="5" t="str">
        <f>VLOOKUP(A34,ARTICULOS!$A$2:$D$11,3,0)</f>
        <v>P002</v>
      </c>
    </row>
    <row r="35" spans="1:6" s="5" customFormat="1" x14ac:dyDescent="0.25">
      <c r="A35" s="5" t="s">
        <v>7</v>
      </c>
      <c r="B35" s="5">
        <v>190</v>
      </c>
      <c r="C35" s="5" t="str">
        <f>VLOOKUP(A35,ARTICULOS!$A$2:$D$11,2,0)</f>
        <v>RATON</v>
      </c>
      <c r="D35" s="5">
        <f>VLOOKUP(A35,ARTICULOS!$A$2:$D$11,4,0)</f>
        <v>10</v>
      </c>
      <c r="E35" s="9">
        <v>37924</v>
      </c>
      <c r="F35" s="5" t="str">
        <f>VLOOKUP(A35,ARTICULOS!$A$2:$D$11,3,0)</f>
        <v>P001</v>
      </c>
    </row>
    <row r="36" spans="1:6" s="5" customFormat="1" x14ac:dyDescent="0.25">
      <c r="A36" s="5" t="s">
        <v>24</v>
      </c>
      <c r="B36" s="5">
        <v>90</v>
      </c>
      <c r="C36" s="5" t="str">
        <f>VLOOKUP(A36,ARTICULOS!$A$2:$D$11,2,0)</f>
        <v>TARJETA VIDEO</v>
      </c>
      <c r="D36" s="5">
        <f>VLOOKUP(A36,ARTICULOS!$A$2:$D$11,4,0)</f>
        <v>30</v>
      </c>
      <c r="E36" s="9">
        <v>37940</v>
      </c>
      <c r="F36" s="5" t="str">
        <f>VLOOKUP(A36,ARTICULOS!$A$2:$D$11,3,0)</f>
        <v>P002</v>
      </c>
    </row>
    <row r="37" spans="1:6" s="5" customFormat="1" x14ac:dyDescent="0.25">
      <c r="E37" s="9"/>
    </row>
    <row r="38" spans="1:6" s="5" customFormat="1" x14ac:dyDescent="0.25">
      <c r="E38" s="9"/>
    </row>
    <row r="39" spans="1:6" s="5" customFormat="1" x14ac:dyDescent="0.25">
      <c r="E39" s="9"/>
    </row>
    <row r="40" spans="1:6" s="5" customFormat="1" x14ac:dyDescent="0.25">
      <c r="E40" s="9"/>
    </row>
    <row r="41" spans="1:6" s="5" customFormat="1" x14ac:dyDescent="0.25">
      <c r="E41" s="9"/>
    </row>
    <row r="42" spans="1:6" s="5" customFormat="1" x14ac:dyDescent="0.25">
      <c r="E42" s="9"/>
    </row>
    <row r="43" spans="1:6" s="5" customFormat="1" x14ac:dyDescent="0.25">
      <c r="E43" s="9"/>
    </row>
    <row r="44" spans="1:6" s="5" customFormat="1" x14ac:dyDescent="0.25">
      <c r="E44" s="9"/>
    </row>
    <row r="45" spans="1:6" s="5" customFormat="1" x14ac:dyDescent="0.25"/>
    <row r="46" spans="1:6" s="5" customFormat="1" x14ac:dyDescent="0.25"/>
    <row r="47" spans="1:6" s="5" customFormat="1" x14ac:dyDescent="0.25"/>
    <row r="48" spans="1:6" s="5" customFormat="1" x14ac:dyDescent="0.25"/>
    <row r="49" s="5" customFormat="1" x14ac:dyDescent="0.25"/>
    <row r="50" s="5" customFormat="1" x14ac:dyDescent="0.25"/>
    <row r="51" s="5" customFormat="1" x14ac:dyDescent="0.25"/>
    <row r="52" s="5" customFormat="1" x14ac:dyDescent="0.25"/>
    <row r="53" s="5" customFormat="1" x14ac:dyDescent="0.25"/>
    <row r="54" s="5" customFormat="1" x14ac:dyDescent="0.25"/>
    <row r="55" s="5" customFormat="1" x14ac:dyDescent="0.25"/>
    <row r="56" s="5" customFormat="1" x14ac:dyDescent="0.25"/>
    <row r="57" s="5" customFormat="1" x14ac:dyDescent="0.25"/>
    <row r="58" s="5" customFormat="1" x14ac:dyDescent="0.25"/>
    <row r="59" s="5" customFormat="1" x14ac:dyDescent="0.25"/>
    <row r="60" s="5" customFormat="1" x14ac:dyDescent="0.25"/>
    <row r="61" s="5" customFormat="1" x14ac:dyDescent="0.25"/>
    <row r="62" s="5" customFormat="1" x14ac:dyDescent="0.25"/>
    <row r="63" s="5" customFormat="1" x14ac:dyDescent="0.25"/>
    <row r="64" s="5" customFormat="1" x14ac:dyDescent="0.25"/>
    <row r="65" s="5" customFormat="1" x14ac:dyDescent="0.25"/>
    <row r="66" s="5" customFormat="1" x14ac:dyDescent="0.25"/>
    <row r="67" s="5" customFormat="1" x14ac:dyDescent="0.25"/>
    <row r="68" s="5" customFormat="1" x14ac:dyDescent="0.25"/>
    <row r="69" s="5" customFormat="1" x14ac:dyDescent="0.25"/>
    <row r="70" s="5" customFormat="1" x14ac:dyDescent="0.25"/>
    <row r="71" s="5" customFormat="1" x14ac:dyDescent="0.25"/>
    <row r="72" s="5" customFormat="1" x14ac:dyDescent="0.25"/>
    <row r="73" s="5" customFormat="1" x14ac:dyDescent="0.25"/>
    <row r="74" s="5" customFormat="1" x14ac:dyDescent="0.25"/>
    <row r="75" s="5" customFormat="1" x14ac:dyDescent="0.25"/>
    <row r="76" s="5" customFormat="1" x14ac:dyDescent="0.25"/>
    <row r="77" s="5" customFormat="1" x14ac:dyDescent="0.25"/>
    <row r="78" s="5" customFormat="1" x14ac:dyDescent="0.25"/>
    <row r="79" s="5" customFormat="1" x14ac:dyDescent="0.25"/>
    <row r="80" s="5" customFormat="1" x14ac:dyDescent="0.25"/>
    <row r="81" s="5" customFormat="1" x14ac:dyDescent="0.25"/>
  </sheetData>
  <phoneticPr fontId="3" type="noConversion"/>
  <printOptions headings="1" gridLines="1"/>
  <pageMargins left="0.19685039370078741" right="0.19685039370078741" top="0.98425196850393704" bottom="0.98425196850393704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ARTICULOS</vt:lpstr>
      <vt:lpstr>COMPRAS</vt:lpstr>
      <vt:lpstr>COMPRAS!Criterios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Eduardo Cóndor</dc:creator>
  <cp:keywords/>
  <dc:description/>
  <cp:lastModifiedBy>Cinthia</cp:lastModifiedBy>
  <cp:revision/>
  <dcterms:created xsi:type="dcterms:W3CDTF">2005-03-04T08:44:18Z</dcterms:created>
  <dcterms:modified xsi:type="dcterms:W3CDTF">2024-05-02T19:33:42Z</dcterms:modified>
  <cp:category/>
  <cp:contentStatus/>
</cp:coreProperties>
</file>