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wo_a\Documents\MMT_book\rysunki\"/>
    </mc:Choice>
  </mc:AlternateContent>
  <bookViews>
    <workbookView xWindow="1116" yWindow="1116" windowWidth="17280" windowHeight="8964" activeTab="3"/>
  </bookViews>
  <sheets>
    <sheet name="OPIS" sheetId="1" r:id="rId1"/>
    <sheet name="TABLICA" sheetId="2" r:id="rId2"/>
    <sheet name="Podatek belki" sheetId="3" r:id="rId3"/>
    <sheet name="Arkusz1" sheetId="4" r:id="rId4"/>
  </sheets>
  <calcPr calcId="162913"/>
</workbook>
</file>

<file path=xl/calcChain.xml><?xml version="1.0" encoding="utf-8"?>
<calcChain xmlns="http://schemas.openxmlformats.org/spreadsheetml/2006/main">
  <c r="D13" i="4" l="1"/>
  <c r="M7" i="3"/>
  <c r="M10" i="3"/>
  <c r="M11" i="3"/>
  <c r="K11" i="3" l="1"/>
  <c r="L11" i="3"/>
  <c r="K10" i="3"/>
  <c r="L10" i="3"/>
  <c r="K7" i="3"/>
  <c r="L7" i="3"/>
  <c r="C10" i="3" l="1"/>
  <c r="D10" i="3"/>
  <c r="E10" i="3"/>
  <c r="F10" i="3"/>
  <c r="G10" i="3"/>
  <c r="H10" i="3"/>
  <c r="I10" i="3"/>
  <c r="J10" i="3"/>
  <c r="B10" i="3"/>
  <c r="B7" i="3"/>
  <c r="C7" i="3"/>
  <c r="D7" i="3"/>
  <c r="E7" i="3"/>
  <c r="J7" i="3"/>
  <c r="F7" i="3" l="1"/>
  <c r="G7" i="3"/>
  <c r="H7" i="3"/>
  <c r="I7" i="3"/>
  <c r="D18" i="2"/>
  <c r="E18" i="2"/>
  <c r="F18" i="2"/>
  <c r="G18" i="2"/>
  <c r="H18" i="2"/>
  <c r="I18" i="2"/>
  <c r="C18" i="2"/>
  <c r="D16" i="2"/>
  <c r="E16" i="2"/>
  <c r="F16" i="2"/>
  <c r="G16" i="2"/>
  <c r="H16" i="2"/>
  <c r="I16" i="2"/>
  <c r="C16" i="2"/>
  <c r="D15" i="2"/>
  <c r="E15" i="2"/>
  <c r="F15" i="2"/>
  <c r="G15" i="2"/>
  <c r="H15" i="2"/>
  <c r="I15" i="2"/>
  <c r="C15" i="2"/>
  <c r="D14" i="2"/>
  <c r="E14" i="2"/>
  <c r="F14" i="2"/>
  <c r="G14" i="2"/>
  <c r="H14" i="2"/>
  <c r="I14" i="2"/>
  <c r="C14" i="2"/>
  <c r="D9" i="2"/>
  <c r="E9" i="2"/>
  <c r="F9" i="2"/>
  <c r="G9" i="2"/>
  <c r="H9" i="2"/>
  <c r="I9" i="2"/>
  <c r="C9" i="2"/>
  <c r="D7" i="2"/>
  <c r="E7" i="2"/>
  <c r="F7" i="2"/>
  <c r="G7" i="2"/>
  <c r="H7" i="2"/>
  <c r="I7" i="2"/>
  <c r="C7" i="2"/>
</calcChain>
</file>

<file path=xl/sharedStrings.xml><?xml version="1.0" encoding="utf-8"?>
<sst xmlns="http://schemas.openxmlformats.org/spreadsheetml/2006/main" count="145" uniqueCount="51">
  <si>
    <t>Kategoria:</t>
  </si>
  <si>
    <t>FINANSE PUBLICZNE</t>
  </si>
  <si>
    <t>Dochody i wydatki budżetów jednostek samorządu terytorialnego grupuje się zgodnie z zasadami określonymi w ustawie o finansach publicznych, tj. na działy i rozdziały - określające rodzaj działalności oraz paragrafy - określające rodzaj dochodu lub wydatku; prezentowane dane w podziale na działy, rozdziały i paragrafy opracowano zgodnie ze szczegółową klasyfikacją dochodów i wydatków, ustalaną przez Ministra Finansów na mocy kolejnych rozporządzeń od roku 1995. Dane dla lat 1995-2005 prezentowane są z dokładnością do 1 zł.</t>
  </si>
  <si>
    <t>Grupa:</t>
  </si>
  <si>
    <t>DOCHODY BUDŻETÓW GMIN I MIAST NA PRAWACH POWIATU</t>
  </si>
  <si>
    <t>Dla gmin miejsko-wiejskich sporządzane jest jedno sprawozdanie, brak informacji dla części miejskiej i części wiejskiej gmin miejsko-wiejskiej; Zbiory zawierają dane o budżetach gmin i gmin-miast na prawach powiatu.</t>
  </si>
  <si>
    <t>Podgrupa:</t>
  </si>
  <si>
    <t>Dochody własne</t>
  </si>
  <si>
    <t>W latach 1995-1998 dochody własne gmin nie ujmowały udziałów w podatkach stanowiących dochód budżetu państwa, tj. w podatku dochodowym od osób fizycznych (par. 15) i w podatku dochodowym od osób prawnych (par. 16). W tych latach obowiązywał inny podział terytorialny i administracyjny kraju (samorząd gminny i 49 województw). W 1999 r. w wyniku wprowadzenia reformy dot. trójstopniowego podziału terytorialnego i administracyjnego kraju utworzony został samorząd: gminny, powiatowy, wojewódzki w ramach 16 województw. Ponadto wydzielony został samorząd miast na prawach powiatu. Od tego roku uległa również zmianie struktura dochodów jednostek samorządu terytorialnego (jst). Do dochodów własnych zakwalifikowane zostały dochody z tyt. udziałów w podatkach stanowiących dochód budżetu państwa.</t>
  </si>
  <si>
    <t>Data ostatniej aktualizacji:</t>
  </si>
  <si>
    <t>2019-07-03</t>
  </si>
  <si>
    <t>Wymiary:</t>
  </si>
  <si>
    <t>Jednostki terytorialne; Rodzaje dochodów;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</si>
  <si>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</si>
  <si>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</si>
  <si>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</si>
  <si>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</si>
  <si>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gminy łącznie z miastami na prawach powiatu</t>
  </si>
  <si>
    <t>gminy bez miast na prawach powiatu</t>
  </si>
  <si>
    <t>miasta na prawach powiatu</t>
  </si>
  <si>
    <t>dochody podatkowe - podatek od nieruchomości</t>
  </si>
  <si>
    <t>2012</t>
  </si>
  <si>
    <t>2013</t>
  </si>
  <si>
    <t>2014</t>
  </si>
  <si>
    <t>2015</t>
  </si>
  <si>
    <t>2016</t>
  </si>
  <si>
    <t>2017</t>
  </si>
  <si>
    <t>2018</t>
  </si>
  <si>
    <t>[zł]</t>
  </si>
  <si>
    <t>0000000</t>
  </si>
  <si>
    <t>Podatek od nieruchomości</t>
  </si>
  <si>
    <t>Dochody budżetowe gmin</t>
  </si>
  <si>
    <t>Dochody podatkowe sektora finansów publicznych (mln zł)</t>
  </si>
  <si>
    <t>Dochody budżetowe gmin ogółem</t>
  </si>
  <si>
    <t>Udział podatku od nieruchomości w dochodach gmin</t>
  </si>
  <si>
    <t>Udział podatku od nieruchomości w dochodach sektora finansów publicznych</t>
  </si>
  <si>
    <t xml:space="preserve">Dochody podatkowe sektora finansów publicznych </t>
  </si>
  <si>
    <t>Podatnicy w II przedziale podatkowym</t>
  </si>
  <si>
    <t>2010</t>
  </si>
  <si>
    <t>2011</t>
  </si>
  <si>
    <t>2009</t>
  </si>
  <si>
    <t>Udział podatku od dochodów kapitałowych w dochodach sektora finansów publicznych</t>
  </si>
  <si>
    <t>Podatek należny od dochodów opodatkowanych wg skali podatkowej</t>
  </si>
  <si>
    <t>Udział podatku od dochodów kapitałowych w przychodach z PIT</t>
  </si>
  <si>
    <t>Liczba podatników składających PIT-38</t>
  </si>
  <si>
    <t>Podatek należny od dochodów kapitałowych (mln zł)</t>
  </si>
  <si>
    <t>Udział podatników składających PIT-38*</t>
  </si>
  <si>
    <t>2019</t>
  </si>
  <si>
    <t>https://dane.gov.pl/pl/dataset/191,informacje-dotyczace-rozliczenia-podatku-dochodowego-od-osob-fizycznych/resource/21951/table</t>
  </si>
  <si>
    <t>Rok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</si>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</sst>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9" formatCode="0.000000"/>
  </numFmts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  <family val="2"/>
      <charset val="238"/>
    </font>
    <font>
      <sz val="8"/>
      <name val="Calibri"/>
      <family val="2"/>
      <charset val="238"/>
    </font>
    <font>
      <sz val="13"/>
      <name val="Arial"/>
      <family val="2"/>
      <charset val="238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1">
      <alignment horizontal="left" vertical="center" wrapText="1"/>
    </xf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1" applyNumberFormat="1" applyFont="1" applyFill="1" applyBorder="1">
      <alignment horizontal="left" vertical="center" wrapText="1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4" fontId="0" fillId="0" borderId="0" xfId="0" applyNumberFormat="1" applyFont="1"/>
    <xf numFmtId="4" fontId="0" fillId="0" borderId="1" xfId="0" applyNumberFormat="1" applyBorder="1" applyAlignment="1">
      <alignment horizontal="right" vertical="center" wrapText="1"/>
    </xf>
    <xf numFmtId="4" fontId="0" fillId="0" borderId="0" xfId="0" applyNumberFormat="1"/>
    <xf numFmtId="9" fontId="0" fillId="0" borderId="0" xfId="2" applyFont="1"/>
    <xf numFmtId="0" fontId="3" fillId="0" borderId="0" xfId="0" applyFont="1"/>
    <xf numFmtId="4" fontId="3" fillId="0" borderId="0" xfId="0" applyNumberFormat="1" applyFont="1" applyAlignment="1">
      <alignment vertical="center" wrapText="1"/>
    </xf>
    <xf numFmtId="0" fontId="1" fillId="0" borderId="1" xfId="1" applyNumberFormat="1" applyFont="1" applyFill="1" applyBorder="1">
      <alignment horizontal="left" vertical="center" wrapText="1"/>
    </xf>
    <xf numFmtId="3" fontId="0" fillId="0" borderId="0" xfId="0" applyNumberFormat="1"/>
    <xf numFmtId="164" fontId="0" fillId="0" borderId="0" xfId="2" applyNumberFormat="1" applyFont="1"/>
    <xf numFmtId="10" fontId="0" fillId="0" borderId="0" xfId="2" applyNumberFormat="1" applyFont="1"/>
    <xf numFmtId="2" fontId="0" fillId="0" borderId="0" xfId="0" applyNumberFormat="1"/>
    <xf numFmtId="3" fontId="5" fillId="0" borderId="0" xfId="0" applyNumberFormat="1" applyFont="1"/>
    <xf numFmtId="10" fontId="0" fillId="0" borderId="0" xfId="0" applyNumberFormat="1"/>
    <xf numFmtId="0" fontId="1" fillId="2" borderId="1" xfId="1" applyNumberFormat="1" applyFont="1" applyFill="1" applyBorder="1">
      <alignment horizontal="left" vertical="center" wrapText="1"/>
    </xf>
    <xf numFmtId="0" fontId="6" fillId="0" borderId="0" xfId="3"/>
    <xf numFmtId="169" fontId="0" fillId="0" borderId="0" xfId="2" applyNumberFormat="1" applyFont="1"/>
  </cellXfs>
  <cellStyles count="4">
    <cellStyle name="Hiperłącze" xfId="3" builtinId="8"/>
    <cellStyle name="Kolumna" xfId="1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'Podatek belki'!$A$10</c:f>
              <c:strCache>
                <c:ptCount val="1"/>
                <c:pt idx="0">
                  <c:v>Udział podatku od dochodów kapitałowych w przychodach z PIT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223327805417365E-2"/>
                  <c:y val="-3.7094287317485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4EE-43F0-A948-A6330FB80F2C}"/>
                </c:ext>
              </c:extLst>
            </c:dLbl>
            <c:dLbl>
              <c:idx val="1"/>
              <c:layout>
                <c:manualLayout>
                  <c:x val="-3.9800995024875642E-2"/>
                  <c:y val="-5.63187121786473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4EE-43F0-A948-A6330FB80F2C}"/>
                </c:ext>
              </c:extLst>
            </c:dLbl>
            <c:dLbl>
              <c:idx val="2"/>
              <c:layout>
                <c:manualLayout>
                  <c:x val="-6.4123825317855168E-2"/>
                  <c:y val="2.6372466407379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4EE-43F0-A948-A6330FB80F2C}"/>
                </c:ext>
              </c:extLst>
            </c:dLbl>
            <c:dLbl>
              <c:idx val="3"/>
              <c:layout>
                <c:manualLayout>
                  <c:x val="-1.9900497512437811E-2"/>
                  <c:y val="-4.12158747972065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4EE-43F0-A948-A6330FB80F2C}"/>
                </c:ext>
              </c:extLst>
            </c:dLbl>
            <c:dLbl>
              <c:idx val="4"/>
              <c:layout>
                <c:manualLayout>
                  <c:x val="-3.7589828634604756E-2"/>
                  <c:y val="5.23341728484644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64EE-43F0-A948-A6330FB80F2C}"/>
                </c:ext>
              </c:extLst>
            </c:dLbl>
            <c:dLbl>
              <c:idx val="5"/>
              <c:layout>
                <c:manualLayout>
                  <c:x val="-4.2012161415146569E-2"/>
                  <c:y val="4.78017300203837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4EE-43F0-A948-A6330FB80F2C}"/>
                </c:ext>
              </c:extLst>
            </c:dLbl>
            <c:dLbl>
              <c:idx val="6"/>
              <c:layout>
                <c:manualLayout>
                  <c:x val="-3.5378662244333885E-2"/>
                  <c:y val="-4.94591883986631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64EE-43F0-A948-A6330FB80F2C}"/>
                </c:ext>
              </c:extLst>
            </c:dLbl>
            <c:dLbl>
              <c:idx val="7"/>
              <c:layout>
                <c:manualLayout>
                  <c:x val="-3.316749585406302E-2"/>
                  <c:y val="-3.7094287317485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64EE-43F0-A948-A6330FB80F2C}"/>
                </c:ext>
              </c:extLst>
            </c:dLbl>
            <c:dLbl>
              <c:idx val="8"/>
              <c:layout>
                <c:manualLayout>
                  <c:x val="-1.9900497512437811E-2"/>
                  <c:y val="-2.8851112358044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64EE-43F0-A948-A6330FB80F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'Podatek belki'!$B$9:$L$9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'Podatek belki'!$B$10:$L$10</c:f>
              <c:numCache>
                <c:formatCode>0.00%</c:formatCode>
                <c:ptCount val="11"/>
                <c:pt idx="0">
                  <c:v>1.743212459913648E-2</c:v>
                </c:pt>
                <c:pt idx="1">
                  <c:v>2.584100309295349E-2</c:v>
                </c:pt>
                <c:pt idx="2">
                  <c:v>1.9014555791009236E-2</c:v>
                </c:pt>
                <c:pt idx="3">
                  <c:v>1.355157245643151E-2</c:v>
                </c:pt>
                <c:pt idx="4">
                  <c:v>1.5922901345527467E-2</c:v>
                </c:pt>
                <c:pt idx="5">
                  <c:v>1.5054747358003813E-2</c:v>
                </c:pt>
                <c:pt idx="6">
                  <c:v>1.6021732349196141E-2</c:v>
                </c:pt>
                <c:pt idx="7">
                  <c:v>1.6788248991989167E-2</c:v>
                </c:pt>
                <c:pt idx="8">
                  <c:v>2.4678987211446415E-2</c:v>
                </c:pt>
                <c:pt idx="9">
                  <c:v>2.0338267939489264E-2</c:v>
                </c:pt>
                <c:pt idx="10">
                  <c:v>1.5713891583713047E-2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E-43F0-A948-A6330FB80F2C}"/>
            </c:ext>
          </c:extLst>
        </c:ser>
        <c:ser>
          <c:idx val="1"/>
          <c:order val="1"/>
          <c:tx>
            <c:strRef>
              <c:f>'Podatek belki'!$A$11</c:f>
              <c:strCache>
                <c:ptCount val="1"/>
                <c:pt idx="0">
                  <c:v>Udział podatników składających PIT-38*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533996683250436E-2"/>
                  <c:y val="3.7094287317485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4EE-43F0-A948-A6330FB80F2C}"/>
                </c:ext>
              </c:extLst>
            </c:dLbl>
            <c:dLbl>
              <c:idx val="1"/>
              <c:layout>
                <c:manualLayout>
                  <c:x val="-3.0956329463792152E-2"/>
                  <c:y val="6.085115500672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4EE-43F0-A948-A6330FB80F2C}"/>
                </c:ext>
              </c:extLst>
            </c:dLbl>
            <c:dLbl>
              <c:idx val="2"/>
              <c:layout>
                <c:manualLayout>
                  <c:x val="-1.9900497512437811E-2"/>
                  <c:y val="-5.24709810658098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4EE-43F0-A948-A6330FB80F2C}"/>
                </c:ext>
              </c:extLst>
            </c:dLbl>
            <c:dLbl>
              <c:idx val="3"/>
              <c:layout>
                <c:manualLayout>
                  <c:x val="0"/>
                  <c:y val="-3.29726998377652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4EE-43F0-A948-A6330FB80F2C}"/>
                </c:ext>
              </c:extLst>
            </c:dLbl>
            <c:dLbl>
              <c:idx val="4"/>
              <c:layout>
                <c:manualLayout>
                  <c:x val="-3.0956329463792231E-2"/>
                  <c:y val="-6.2919038037043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4EE-43F0-A948-A6330FB80F2C}"/>
                </c:ext>
              </c:extLst>
            </c:dLbl>
            <c:dLbl>
              <c:idx val="5"/>
              <c:layout>
                <c:manualLayout>
                  <c:x val="-2.4322830292979547E-2"/>
                  <c:y val="-3.29726998377653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64EE-43F0-A948-A6330FB80F2C}"/>
                </c:ext>
              </c:extLst>
            </c:dLbl>
            <c:dLbl>
              <c:idx val="6"/>
              <c:layout>
                <c:manualLayout>
                  <c:x val="-4.0934261326786889E-2"/>
                  <c:y val="4.8132685193226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4EE-43F0-A948-A6330FB80F2C}"/>
                </c:ext>
              </c:extLst>
            </c:dLbl>
            <c:dLbl>
              <c:idx val="7"/>
              <c:layout>
                <c:manualLayout>
                  <c:x val="-3.7589828634604756E-2"/>
                  <c:y val="-4.9459049756647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64EE-43F0-A948-A6330FB80F2C}"/>
                </c:ext>
              </c:extLst>
            </c:dLbl>
            <c:dLbl>
              <c:idx val="8"/>
              <c:layout>
                <c:manualLayout>
                  <c:x val="-3.0956329463792152E-2"/>
                  <c:y val="-4.9459049756647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64EE-43F0-A948-A6330FB80F2C}"/>
                </c:ext>
              </c:extLst>
            </c:dLbl>
            <c:dLbl>
              <c:idx val="9"/>
              <c:layout>
                <c:manualLayout>
                  <c:x val="-4.4223327805417356E-3"/>
                  <c:y val="-2.9809437553922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F54-40B0-B342-5A25508888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'Podatek belki'!$B$9:$L$9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'Podatek belki'!$B$11:$L$11</c:f>
              <c:numCache>
                <c:formatCode>0.00%</c:formatCode>
                <c:ptCount val="11"/>
                <c:pt idx="0">
                  <c:v>1.32E-2</c:v>
                </c:pt>
                <c:pt idx="1">
                  <c:v>2.4199999999999999E-2</c:v>
                </c:pt>
                <c:pt idx="2">
                  <c:v>2.07E-2</c:v>
                </c:pt>
                <c:pt idx="3">
                  <c:v>1.8100000000000002E-2</c:v>
                </c:pt>
                <c:pt idx="4">
                  <c:v>1.6299999999999999E-2</c:v>
                </c:pt>
                <c:pt idx="5">
                  <c:v>1.6199999999999999E-2</c:v>
                </c:pt>
                <c:pt idx="6">
                  <c:v>1.4500000000000001E-2</c:v>
                </c:pt>
                <c:pt idx="7">
                  <c:v>1.2800000000000001E-2</c:v>
                </c:pt>
                <c:pt idx="8">
                  <c:v>1.29E-2</c:v>
                </c:pt>
                <c:pt idx="9">
                  <c:v>1.0620722064410995E-2</c:v>
                </c:pt>
                <c:pt idx="10">
                  <c:v>9.0086480546326727E-3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E-43F0-A948-A6330FB80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71256"/>
        <c:axId val="418071584"/>
      </c:lineChart>
      <c:catAx>
        <c:axId val="41807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071584"/>
        <c:crosses val="autoZero"/>
        <c:auto val="1"/>
        <c:lblAlgn val="ctr"/>
        <c:lblOffset val="100"/>
        <c:noMultiLvlLbl val="0"/>
      </c:catAx>
      <c:valAx>
        <c:axId val="418071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1807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'Podatek belki'!$A$15</c:f>
              <c:strCache>
                <c:ptCount val="1"/>
                <c:pt idx="0">
                  <c:v>Podatnicy w II przedziale podatkowym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666666666666666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0F3-4A5A-BFD9-105E904D5D8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F3-4A5A-BFD9-105E904D5D8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F3-4A5A-BFD9-105E904D5D8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F3-4A5A-BFD9-105E904D5D8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F3-4A5A-BFD9-105E904D5D8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F3-4A5A-BFD9-105E904D5D8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F3-4A5A-BFD9-105E904D5D8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F3-4A5A-BFD9-105E904D5D8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F3-4A5A-BFD9-105E904D5D8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91-48AF-B24D-1070274E7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'Podatek belki'!$B$14:$L$14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'Podatek belki'!$B$15:$L$15</c:f>
              <c:numCache>
                <c:formatCode>0.00%</c:formatCode>
                <c:ptCount val="11"/>
                <c:pt idx="0">
                  <c:v>1.5800000000000002E-2</c:v>
                </c:pt>
                <c:pt idx="1">
                  <c:v>1.89E-2</c:v>
                </c:pt>
                <c:pt idx="2">
                  <c:v>2.1399999999999999E-2</c:v>
                </c:pt>
                <c:pt idx="3">
                  <c:v>2.3099999999999999E-2</c:v>
                </c:pt>
                <c:pt idx="4">
                  <c:v>2.47E-2</c:v>
                </c:pt>
                <c:pt idx="5">
                  <c:v>2.7E-2</c:v>
                </c:pt>
                <c:pt idx="6">
                  <c:v>2.8899999999999999E-2</c:v>
                </c:pt>
                <c:pt idx="7">
                  <c:v>3.04E-2</c:v>
                </c:pt>
                <c:pt idx="8">
                  <c:v>3.4599999999999999E-2</c:v>
                </c:pt>
                <c:pt idx="9">
                  <c:v>4.0599999999999997E-2</c:v>
                </c:pt>
                <c:pt idx="10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3-4A5A-BFD9-105E904D5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207280"/>
        <c:axId val="306204328"/>
      </c:lineChart>
      <c:catAx>
        <c:axId val="3062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204328"/>
        <c:crosses val="autoZero"/>
        <c:auto val="1"/>
        <c:lblAlgn val="ctr"/>
        <c:lblOffset val="100"/>
        <c:noMultiLvlLbl val="0"/>
      </c:catAx>
      <c:valAx>
        <c:axId val="306204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30620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110489</xdr:colOff>
      <xdr:row>6</xdr:row>
      <xdr:rowOff>165735</xdr:rowOff>
    </xdr:from>
    <xdr:to>
      <xdr:col>25</xdr:col>
      <xdr:colOff>367664</xdr:colOff>
      <xdr:row>23</xdr:row>
      <xdr:rowOff>8572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270F27F-6AC7-4543-833F-B71FF7D48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16</xdr:row>
      <xdr:rowOff>14287</xdr:rowOff>
    </xdr:from>
    <xdr:to>
      <xdr:col>9</xdr:col>
      <xdr:colOff>323850</xdr:colOff>
      <xdr:row>30</xdr:row>
      <xdr:rowOff>90487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E5574BC-1681-4934-9DA8-18ACF6554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ane.gov.pl/pl/dataset/191,informacje-dotyczace-rozliczenia-podatku-dochodowego-od-osob-fizycznych/resource/21951/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4.4" x14ac:dyDescent="0.3"/>
  <cols>
    <col min="1" max="1" width="20" customWidth="1"/>
    <col min="2" max="2" width="200" customWidth="1"/>
  </cols>
  <sheetData>
    <row r="1" spans="1:2" x14ac:dyDescent="0.3">
      <c r="A1" t="s">
        <v>0</v>
      </c>
      <c r="B1" t="s">
        <v>1</v>
      </c>
    </row>
    <row r="2" spans="1:2" ht="50.1" customHeight="1" x14ac:dyDescent="0.3">
      <c r="B2" s="3" t="s">
        <v>2</v>
      </c>
    </row>
    <row r="3" spans="1:2" x14ac:dyDescent="0.3">
      <c r="A3" t="s">
        <v>3</v>
      </c>
      <c r="B3" t="s">
        <v>4</v>
      </c>
    </row>
    <row r="4" spans="1:2" ht="50.1" customHeight="1" x14ac:dyDescent="0.3">
      <c r="B4" s="3" t="s">
        <v>5</v>
      </c>
    </row>
    <row r="5" spans="1:2" x14ac:dyDescent="0.3">
      <c r="A5" t="s">
        <v>6</v>
      </c>
      <c r="B5" t="s">
        <v>7</v>
      </c>
    </row>
    <row r="6" spans="1:2" ht="50.1" customHeight="1" x14ac:dyDescent="0.3">
      <c r="B6" s="3" t="s">
        <v>8</v>
      </c>
    </row>
    <row r="7" spans="1:2" x14ac:dyDescent="0.3">
      <c r="A7" t="s">
        <v>9</v>
      </c>
      <c r="B7" t="s">
        <v>10</v>
      </c>
    </row>
    <row r="8" spans="1:2" x14ac:dyDescent="0.3">
      <c r="A8" t="s">
        <v>11</v>
      </c>
      <c r="B8" t="s">
        <v>12</v>
      </c>
    </row>
    <row r="9" spans="1:2" ht="50.1" customHeight="1" x14ac:dyDescent="0.3">
      <c r="A9" s="2" t="s">
        <v>13</v>
      </c>
      <c r="B9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B13" sqref="B13:I18"/>
    </sheetView>
  </sheetViews>
  <sheetFormatPr defaultRowHeight="14.4" x14ac:dyDescent="0.3"/>
  <cols>
    <col min="2" max="2" width="17.5546875" customWidth="1"/>
    <col min="3" max="3" width="17.33203125" customWidth="1"/>
    <col min="4" max="4" width="17" customWidth="1"/>
    <col min="5" max="5" width="17.44140625" customWidth="1"/>
    <col min="6" max="6" width="17" customWidth="1"/>
    <col min="7" max="7" width="16.88671875" customWidth="1"/>
    <col min="8" max="8" width="16.6640625" customWidth="1"/>
    <col min="9" max="9" width="17" bestFit="1" customWidth="1"/>
  </cols>
  <sheetData>
    <row r="1" spans="1:23" x14ac:dyDescent="0.3">
      <c r="A1" s="17" t="s">
        <v>15</v>
      </c>
      <c r="B1" s="17" t="s">
        <v>16</v>
      </c>
      <c r="C1" s="17" t="s">
        <v>17</v>
      </c>
      <c r="D1" s="17"/>
      <c r="E1" s="17"/>
      <c r="F1" s="17"/>
      <c r="G1" s="17"/>
      <c r="H1" s="17"/>
      <c r="I1" s="17"/>
      <c r="J1" s="17" t="s">
        <v>18</v>
      </c>
      <c r="K1" s="17"/>
      <c r="L1" s="17"/>
      <c r="M1" s="17"/>
      <c r="N1" s="17"/>
      <c r="O1" s="17"/>
      <c r="P1" s="17"/>
      <c r="Q1" s="17" t="s">
        <v>19</v>
      </c>
      <c r="R1" s="17"/>
      <c r="S1" s="17"/>
      <c r="T1" s="17"/>
      <c r="U1" s="17"/>
      <c r="V1" s="17"/>
      <c r="W1" s="17"/>
    </row>
    <row r="2" spans="1:23" x14ac:dyDescent="0.3">
      <c r="A2" s="17"/>
      <c r="B2" s="17"/>
      <c r="C2" s="17" t="s">
        <v>20</v>
      </c>
      <c r="D2" s="17"/>
      <c r="E2" s="17"/>
      <c r="F2" s="17"/>
      <c r="G2" s="17"/>
      <c r="H2" s="17"/>
      <c r="I2" s="17"/>
      <c r="J2" s="17" t="s">
        <v>20</v>
      </c>
      <c r="K2" s="17"/>
      <c r="L2" s="17"/>
      <c r="M2" s="17"/>
      <c r="N2" s="17"/>
      <c r="O2" s="17"/>
      <c r="P2" s="17"/>
      <c r="Q2" s="17" t="s">
        <v>20</v>
      </c>
      <c r="R2" s="17"/>
      <c r="S2" s="17"/>
      <c r="T2" s="17"/>
      <c r="U2" s="17"/>
      <c r="V2" s="17"/>
      <c r="W2" s="17"/>
    </row>
    <row r="3" spans="1:23" x14ac:dyDescent="0.3">
      <c r="A3" s="17"/>
      <c r="B3" s="17"/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  <c r="O3" s="1" t="s">
        <v>26</v>
      </c>
      <c r="P3" s="1" t="s">
        <v>27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</row>
    <row r="4" spans="1:23" x14ac:dyDescent="0.3">
      <c r="A4" s="17"/>
      <c r="B4" s="17"/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1" t="s">
        <v>28</v>
      </c>
      <c r="N4" s="1" t="s">
        <v>28</v>
      </c>
      <c r="O4" s="1" t="s">
        <v>28</v>
      </c>
      <c r="P4" s="1" t="s">
        <v>28</v>
      </c>
      <c r="Q4" s="1" t="s">
        <v>28</v>
      </c>
      <c r="R4" s="1" t="s">
        <v>28</v>
      </c>
      <c r="S4" s="1" t="s">
        <v>28</v>
      </c>
      <c r="T4" s="1" t="s">
        <v>28</v>
      </c>
      <c r="U4" s="1" t="s">
        <v>28</v>
      </c>
      <c r="V4" s="1" t="s">
        <v>28</v>
      </c>
      <c r="W4" s="1" t="s">
        <v>28</v>
      </c>
    </row>
    <row r="5" spans="1:23" x14ac:dyDescent="0.3">
      <c r="A5" t="s">
        <v>29</v>
      </c>
      <c r="B5" t="s">
        <v>30</v>
      </c>
      <c r="C5" s="4">
        <v>17602654354.939999</v>
      </c>
      <c r="D5" s="4">
        <v>18729408917.34</v>
      </c>
      <c r="E5" s="4">
        <v>19532020159.290001</v>
      </c>
      <c r="F5" s="4">
        <v>20171305299.43</v>
      </c>
      <c r="G5" s="4">
        <v>20774468288.330002</v>
      </c>
      <c r="H5" s="4">
        <v>21828968300.57</v>
      </c>
      <c r="I5" s="4">
        <v>22617357809.16</v>
      </c>
      <c r="J5" s="4">
        <v>10608005779</v>
      </c>
      <c r="K5" s="4">
        <v>11310743554.219999</v>
      </c>
      <c r="L5" s="4">
        <v>11831466011.809999</v>
      </c>
      <c r="M5" s="4">
        <v>12227177730.32</v>
      </c>
      <c r="N5" s="4">
        <v>12626552199.620001</v>
      </c>
      <c r="O5" s="4">
        <v>13372486153.16</v>
      </c>
      <c r="P5" s="4">
        <v>13800358792.9</v>
      </c>
      <c r="Q5" s="4">
        <v>6994648575.9399996</v>
      </c>
      <c r="R5" s="4">
        <v>7418665363.1199999</v>
      </c>
      <c r="S5" s="4">
        <v>7700554147.4799995</v>
      </c>
      <c r="T5" s="4">
        <v>7944127569.1099997</v>
      </c>
      <c r="U5" s="4">
        <v>8147916088.71</v>
      </c>
      <c r="V5" s="4">
        <v>8456482147.4099998</v>
      </c>
      <c r="W5" s="4">
        <v>8816999016.2600002</v>
      </c>
    </row>
    <row r="6" spans="1:23" x14ac:dyDescent="0.3">
      <c r="B6" t="s">
        <v>31</v>
      </c>
      <c r="C6" s="5">
        <v>139654496424.07999</v>
      </c>
      <c r="D6" s="5">
        <v>144260001155.37</v>
      </c>
      <c r="E6" s="5">
        <v>152808759527.17999</v>
      </c>
      <c r="F6" s="5">
        <v>158227339014.14001</v>
      </c>
      <c r="G6" s="5">
        <v>176214961241.37</v>
      </c>
      <c r="H6" s="5">
        <v>189718824625.78</v>
      </c>
      <c r="I6" s="6">
        <v>206933387769.69</v>
      </c>
    </row>
    <row r="7" spans="1:23" x14ac:dyDescent="0.3">
      <c r="C7" s="7">
        <f>C5/C6</f>
        <v>0.12604430795759794</v>
      </c>
      <c r="D7" s="7">
        <f t="shared" ref="D7:I7" si="0">D5/D6</f>
        <v>0.12983092172006966</v>
      </c>
      <c r="E7" s="7">
        <f t="shared" si="0"/>
        <v>0.12782002955672089</v>
      </c>
      <c r="F7" s="7">
        <f t="shared" si="0"/>
        <v>0.12748305966029921</v>
      </c>
      <c r="G7" s="7">
        <f t="shared" si="0"/>
        <v>0.11789276087558892</v>
      </c>
      <c r="H7" s="7">
        <f t="shared" si="0"/>
        <v>0.11505958011086984</v>
      </c>
      <c r="I7" s="7">
        <f t="shared" si="0"/>
        <v>0.10929776993905096</v>
      </c>
    </row>
    <row r="8" spans="1:23" x14ac:dyDescent="0.3">
      <c r="B8" s="8" t="s">
        <v>32</v>
      </c>
      <c r="C8" s="9">
        <v>248274.6</v>
      </c>
      <c r="D8" s="9">
        <v>241650.9</v>
      </c>
      <c r="E8" s="9">
        <v>254781</v>
      </c>
      <c r="F8" s="9">
        <v>259673.5</v>
      </c>
      <c r="G8" s="9">
        <v>273138.40000000002</v>
      </c>
      <c r="H8" s="9">
        <v>315257.40000000002</v>
      </c>
      <c r="I8" s="9">
        <v>349353.8</v>
      </c>
    </row>
    <row r="9" spans="1:23" x14ac:dyDescent="0.3">
      <c r="C9" s="7">
        <f>C5/1000000/C8</f>
        <v>7.0899940448761162E-2</v>
      </c>
      <c r="D9" s="7">
        <f t="shared" ref="D9:I9" si="1">D5/1000000/D8</f>
        <v>7.7506059018774595E-2</v>
      </c>
      <c r="E9" s="7">
        <f t="shared" si="1"/>
        <v>7.6661996613915484E-2</v>
      </c>
      <c r="F9" s="7">
        <f t="shared" si="1"/>
        <v>7.7679490973973087E-2</v>
      </c>
      <c r="G9" s="7">
        <f t="shared" si="1"/>
        <v>7.6058394895518161E-2</v>
      </c>
      <c r="H9" s="7">
        <f t="shared" si="1"/>
        <v>6.924173167884401E-2</v>
      </c>
      <c r="I9" s="7">
        <f t="shared" si="1"/>
        <v>6.4740551867934454E-2</v>
      </c>
    </row>
    <row r="13" spans="1:23" x14ac:dyDescent="0.3">
      <c r="C13" s="10" t="s">
        <v>21</v>
      </c>
      <c r="D13" s="10" t="s">
        <v>22</v>
      </c>
      <c r="E13" s="10" t="s">
        <v>23</v>
      </c>
      <c r="F13" s="10" t="s">
        <v>24</v>
      </c>
      <c r="G13" s="10" t="s">
        <v>25</v>
      </c>
      <c r="H13" s="10" t="s">
        <v>26</v>
      </c>
      <c r="I13" s="10" t="s">
        <v>27</v>
      </c>
    </row>
    <row r="14" spans="1:23" x14ac:dyDescent="0.3">
      <c r="B14" t="s">
        <v>30</v>
      </c>
      <c r="C14" s="6">
        <f>C5/1000000</f>
        <v>17602.654354939998</v>
      </c>
      <c r="D14" s="6">
        <f t="shared" ref="D14:I14" si="2">D5/1000000</f>
        <v>18729.408917339999</v>
      </c>
      <c r="E14" s="6">
        <f t="shared" si="2"/>
        <v>19532.020159290001</v>
      </c>
      <c r="F14" s="6">
        <f t="shared" si="2"/>
        <v>20171.305299430001</v>
      </c>
      <c r="G14" s="6">
        <f t="shared" si="2"/>
        <v>20774.468288330001</v>
      </c>
      <c r="H14" s="6">
        <f t="shared" si="2"/>
        <v>21828.968300569999</v>
      </c>
      <c r="I14" s="6">
        <f t="shared" si="2"/>
        <v>22617.357809159999</v>
      </c>
    </row>
    <row r="15" spans="1:23" x14ac:dyDescent="0.3">
      <c r="B15" s="8" t="s">
        <v>33</v>
      </c>
      <c r="C15" s="6">
        <f>C6/1000000</f>
        <v>139654.49642407999</v>
      </c>
      <c r="D15" s="6">
        <f t="shared" ref="D15:I15" si="3">D6/1000000</f>
        <v>144260.00115537</v>
      </c>
      <c r="E15" s="6">
        <f t="shared" si="3"/>
        <v>152808.75952717999</v>
      </c>
      <c r="F15" s="6">
        <f t="shared" si="3"/>
        <v>158227.33901414002</v>
      </c>
      <c r="G15" s="6">
        <f t="shared" si="3"/>
        <v>176214.96124137001</v>
      </c>
      <c r="H15" s="6">
        <f t="shared" si="3"/>
        <v>189718.82462577999</v>
      </c>
      <c r="I15" s="6">
        <f t="shared" si="3"/>
        <v>206933.38776969002</v>
      </c>
    </row>
    <row r="16" spans="1:23" x14ac:dyDescent="0.3">
      <c r="B16" s="8" t="s">
        <v>34</v>
      </c>
      <c r="C16" s="7">
        <f>C14/C15</f>
        <v>0.12604430795759794</v>
      </c>
      <c r="D16" s="7">
        <f t="shared" ref="D16:I16" si="4">D14/D15</f>
        <v>0.12983092172006963</v>
      </c>
      <c r="E16" s="7">
        <f t="shared" si="4"/>
        <v>0.12782002955672089</v>
      </c>
      <c r="F16" s="7">
        <f t="shared" si="4"/>
        <v>0.12748305966029921</v>
      </c>
      <c r="G16" s="7">
        <f t="shared" si="4"/>
        <v>0.11789276087558891</v>
      </c>
      <c r="H16" s="7">
        <f t="shared" si="4"/>
        <v>0.11505958011086984</v>
      </c>
      <c r="I16" s="7">
        <f t="shared" si="4"/>
        <v>0.10929776993905095</v>
      </c>
    </row>
    <row r="17" spans="2:9" x14ac:dyDescent="0.3">
      <c r="B17" s="8" t="s">
        <v>36</v>
      </c>
      <c r="C17" s="9">
        <v>248274.6</v>
      </c>
      <c r="D17" s="9">
        <v>241650.9</v>
      </c>
      <c r="E17" s="9">
        <v>254781</v>
      </c>
      <c r="F17" s="9">
        <v>259673.5</v>
      </c>
      <c r="G17" s="9">
        <v>273138.40000000002</v>
      </c>
      <c r="H17" s="9">
        <v>315257.40000000002</v>
      </c>
      <c r="I17" s="9">
        <v>349353.8</v>
      </c>
    </row>
    <row r="18" spans="2:9" x14ac:dyDescent="0.3">
      <c r="B18" s="8" t="s">
        <v>35</v>
      </c>
      <c r="C18" s="7">
        <f>C14/C17</f>
        <v>7.0899940448761162E-2</v>
      </c>
      <c r="D18" s="7">
        <f t="shared" ref="D18:I18" si="5">D14/D17</f>
        <v>7.7506059018774595E-2</v>
      </c>
      <c r="E18" s="7">
        <f t="shared" si="5"/>
        <v>7.6661996613915484E-2</v>
      </c>
      <c r="F18" s="7">
        <f t="shared" si="5"/>
        <v>7.7679490973973087E-2</v>
      </c>
      <c r="G18" s="7">
        <f t="shared" si="5"/>
        <v>7.6058394895518161E-2</v>
      </c>
      <c r="H18" s="7">
        <f t="shared" si="5"/>
        <v>6.924173167884401E-2</v>
      </c>
      <c r="I18" s="7">
        <f t="shared" si="5"/>
        <v>6.4740551867934454E-2</v>
      </c>
    </row>
  </sheetData>
  <mergeCells count="8">
    <mergeCell ref="A1:A4"/>
    <mergeCell ref="B1:B4"/>
    <mergeCell ref="C1:I1"/>
    <mergeCell ref="J1:P1"/>
    <mergeCell ref="Q1:W1"/>
    <mergeCell ref="C2:I2"/>
    <mergeCell ref="J2:P2"/>
    <mergeCell ref="Q2:W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6"/>
  <sheetViews>
    <sheetView workbookViewId="0">
      <selection activeCell="M15" sqref="M15"/>
    </sheetView>
  </sheetViews>
  <sheetFormatPr defaultRowHeight="14.4" x14ac:dyDescent="0.3"/>
  <cols>
    <col min="1" max="1" width="49" customWidth="1"/>
    <col min="2" max="6" width="10" bestFit="1" customWidth="1"/>
    <col min="12" max="12" width="9.44140625" bestFit="1" customWidth="1"/>
  </cols>
  <sheetData>
    <row r="4" spans="1:13" x14ac:dyDescent="0.3">
      <c r="B4" s="10" t="s">
        <v>40</v>
      </c>
      <c r="C4" s="10" t="s">
        <v>38</v>
      </c>
      <c r="D4" s="10" t="s">
        <v>39</v>
      </c>
      <c r="E4" s="10" t="s">
        <v>21</v>
      </c>
      <c r="F4" s="10" t="s">
        <v>22</v>
      </c>
      <c r="G4" s="10" t="s">
        <v>23</v>
      </c>
      <c r="H4" s="10" t="s">
        <v>24</v>
      </c>
      <c r="I4" s="10" t="s">
        <v>25</v>
      </c>
      <c r="J4" s="10" t="s">
        <v>26</v>
      </c>
      <c r="K4" s="10" t="s">
        <v>27</v>
      </c>
      <c r="L4" s="10" t="s">
        <v>47</v>
      </c>
      <c r="M4" s="10" t="s">
        <v>50</v>
      </c>
    </row>
    <row r="5" spans="1:13" x14ac:dyDescent="0.3">
      <c r="A5" s="8" t="s">
        <v>45</v>
      </c>
      <c r="B5">
        <v>723</v>
      </c>
      <c r="C5" s="11">
        <v>1132</v>
      </c>
      <c r="D5">
        <v>896</v>
      </c>
      <c r="E5">
        <v>683.48699999999997</v>
      </c>
      <c r="F5" s="6">
        <v>846.9</v>
      </c>
      <c r="G5" s="6">
        <v>836.54399999999998</v>
      </c>
      <c r="H5" s="6">
        <v>945.73</v>
      </c>
      <c r="I5" s="6">
        <v>1049.425</v>
      </c>
      <c r="J5" s="6">
        <v>1678.579</v>
      </c>
      <c r="K5" s="6">
        <v>1525</v>
      </c>
      <c r="L5" s="6">
        <v>1242</v>
      </c>
      <c r="M5" s="6">
        <v>2452</v>
      </c>
    </row>
    <row r="6" spans="1:13" x14ac:dyDescent="0.3">
      <c r="A6" s="8" t="s">
        <v>42</v>
      </c>
      <c r="B6" s="6">
        <v>41475.150999999998</v>
      </c>
      <c r="C6" s="6">
        <v>43806.349000000002</v>
      </c>
      <c r="D6" s="14">
        <v>47121.794999999998</v>
      </c>
      <c r="E6" s="9">
        <v>50435.991999999998</v>
      </c>
      <c r="F6" s="9">
        <v>53187.542999999998</v>
      </c>
      <c r="G6" s="9">
        <v>55566.790999999997</v>
      </c>
      <c r="H6" s="9">
        <v>59027.949000000001</v>
      </c>
      <c r="I6" s="9">
        <v>62509.497000000003</v>
      </c>
      <c r="J6" s="9">
        <v>68016.527000000002</v>
      </c>
      <c r="K6" s="9">
        <v>74981.803</v>
      </c>
      <c r="L6" s="9">
        <v>79038.346000000005</v>
      </c>
      <c r="M6" s="9">
        <v>75107</v>
      </c>
    </row>
    <row r="7" spans="1:13" x14ac:dyDescent="0.3">
      <c r="A7" s="8" t="s">
        <v>41</v>
      </c>
      <c r="B7" s="13">
        <f t="shared" ref="B7:D7" si="0">B5/B6</f>
        <v>1.743212459913648E-2</v>
      </c>
      <c r="C7" s="13">
        <f t="shared" si="0"/>
        <v>2.584100309295349E-2</v>
      </c>
      <c r="D7" s="13">
        <f t="shared" si="0"/>
        <v>1.9014555791009236E-2</v>
      </c>
      <c r="E7" s="13">
        <f t="shared" ref="E7:M7" si="1">E5/E6</f>
        <v>1.355157245643151E-2</v>
      </c>
      <c r="F7" s="13">
        <f t="shared" si="1"/>
        <v>1.5922901345527467E-2</v>
      </c>
      <c r="G7" s="13">
        <f t="shared" si="1"/>
        <v>1.5054747358003813E-2</v>
      </c>
      <c r="H7" s="13">
        <f t="shared" si="1"/>
        <v>1.6021732349196141E-2</v>
      </c>
      <c r="I7" s="13">
        <f t="shared" si="1"/>
        <v>1.6788248991989167E-2</v>
      </c>
      <c r="J7" s="13">
        <f t="shared" si="1"/>
        <v>2.4678987211446415E-2</v>
      </c>
      <c r="K7" s="13">
        <f t="shared" si="1"/>
        <v>2.0338267939489264E-2</v>
      </c>
      <c r="L7" s="13">
        <f t="shared" si="1"/>
        <v>1.5713891583713047E-2</v>
      </c>
      <c r="M7" s="13">
        <f t="shared" si="1"/>
        <v>3.2646757292928756E-2</v>
      </c>
    </row>
    <row r="8" spans="1:13" x14ac:dyDescent="0.3">
      <c r="A8" s="8"/>
      <c r="E8" s="12"/>
      <c r="F8" s="12"/>
      <c r="G8" s="12"/>
      <c r="H8" s="12"/>
      <c r="I8" s="12"/>
      <c r="J8" s="12"/>
    </row>
    <row r="9" spans="1:13" x14ac:dyDescent="0.3">
      <c r="B9" s="10" t="s">
        <v>40</v>
      </c>
      <c r="C9" s="10" t="s">
        <v>38</v>
      </c>
      <c r="D9" s="10" t="s">
        <v>39</v>
      </c>
      <c r="E9" s="10" t="s">
        <v>21</v>
      </c>
      <c r="F9" s="10" t="s">
        <v>22</v>
      </c>
      <c r="G9" s="10" t="s">
        <v>23</v>
      </c>
      <c r="H9" s="10" t="s">
        <v>24</v>
      </c>
      <c r="I9" s="10" t="s">
        <v>25</v>
      </c>
      <c r="J9" s="10" t="s">
        <v>26</v>
      </c>
      <c r="K9" s="10" t="s">
        <v>27</v>
      </c>
      <c r="L9" s="10" t="s">
        <v>47</v>
      </c>
      <c r="M9" s="10" t="s">
        <v>50</v>
      </c>
    </row>
    <row r="10" spans="1:13" x14ac:dyDescent="0.3">
      <c r="A10" s="8" t="s">
        <v>43</v>
      </c>
      <c r="B10" s="13">
        <f>B5/B6</f>
        <v>1.743212459913648E-2</v>
      </c>
      <c r="C10" s="13">
        <f t="shared" ref="C10:L10" si="2">C5/C6</f>
        <v>2.584100309295349E-2</v>
      </c>
      <c r="D10" s="13">
        <f t="shared" si="2"/>
        <v>1.9014555791009236E-2</v>
      </c>
      <c r="E10" s="13">
        <f t="shared" si="2"/>
        <v>1.355157245643151E-2</v>
      </c>
      <c r="F10" s="13">
        <f t="shared" si="2"/>
        <v>1.5922901345527467E-2</v>
      </c>
      <c r="G10" s="13">
        <f t="shared" si="2"/>
        <v>1.5054747358003813E-2</v>
      </c>
      <c r="H10" s="13">
        <f t="shared" si="2"/>
        <v>1.6021732349196141E-2</v>
      </c>
      <c r="I10" s="13">
        <f t="shared" si="2"/>
        <v>1.6788248991989167E-2</v>
      </c>
      <c r="J10" s="13">
        <f t="shared" si="2"/>
        <v>2.4678987211446415E-2</v>
      </c>
      <c r="K10" s="13">
        <f t="shared" si="2"/>
        <v>2.0338267939489264E-2</v>
      </c>
      <c r="L10" s="13">
        <f t="shared" si="2"/>
        <v>1.5713891583713047E-2</v>
      </c>
      <c r="M10" s="13">
        <f t="shared" ref="M10" si="3">M5/M6</f>
        <v>3.2646757292928756E-2</v>
      </c>
    </row>
    <row r="11" spans="1:13" x14ac:dyDescent="0.3">
      <c r="A11" s="8" t="s">
        <v>46</v>
      </c>
      <c r="B11" s="13">
        <v>1.32E-2</v>
      </c>
      <c r="C11" s="13">
        <v>2.4199999999999999E-2</v>
      </c>
      <c r="D11" s="13">
        <v>2.07E-2</v>
      </c>
      <c r="E11" s="13">
        <v>1.8100000000000002E-2</v>
      </c>
      <c r="F11" s="13">
        <v>1.6299999999999999E-2</v>
      </c>
      <c r="G11" s="13">
        <v>1.6199999999999999E-2</v>
      </c>
      <c r="H11" s="13">
        <v>1.4500000000000001E-2</v>
      </c>
      <c r="I11" s="13">
        <v>1.2800000000000001E-2</v>
      </c>
      <c r="J11" s="13">
        <v>1.29E-2</v>
      </c>
      <c r="K11" s="13">
        <f>K12/K13</f>
        <v>1.0620722064410995E-2</v>
      </c>
      <c r="L11" s="13">
        <f>L12/L13</f>
        <v>9.0086480546326727E-3</v>
      </c>
      <c r="M11" s="13">
        <f>M12/M13</f>
        <v>1.5019508575146265E-2</v>
      </c>
    </row>
    <row r="12" spans="1:13" x14ac:dyDescent="0.3">
      <c r="A12" s="8" t="s">
        <v>44</v>
      </c>
      <c r="B12">
        <v>257243</v>
      </c>
      <c r="C12">
        <v>486347</v>
      </c>
      <c r="D12">
        <v>413850</v>
      </c>
      <c r="E12">
        <v>356329</v>
      </c>
      <c r="F12">
        <v>322813</v>
      </c>
      <c r="G12">
        <v>323167</v>
      </c>
      <c r="H12">
        <v>293667</v>
      </c>
      <c r="I12" s="11">
        <v>258745</v>
      </c>
      <c r="J12" s="11">
        <v>269449</v>
      </c>
      <c r="K12" s="11">
        <v>277172</v>
      </c>
      <c r="L12" s="11">
        <v>235863</v>
      </c>
      <c r="M12" s="11">
        <v>379022</v>
      </c>
    </row>
    <row r="13" spans="1:13" ht="16.8" x14ac:dyDescent="0.3">
      <c r="K13" s="15">
        <v>26097284</v>
      </c>
      <c r="L13" s="15">
        <v>26181842</v>
      </c>
      <c r="M13">
        <v>25235313</v>
      </c>
    </row>
    <row r="14" spans="1:13" x14ac:dyDescent="0.3">
      <c r="B14" s="10" t="s">
        <v>40</v>
      </c>
      <c r="C14" s="10" t="s">
        <v>38</v>
      </c>
      <c r="D14" s="10" t="s">
        <v>39</v>
      </c>
      <c r="E14" s="10" t="s">
        <v>21</v>
      </c>
      <c r="F14" s="10" t="s">
        <v>22</v>
      </c>
      <c r="G14" s="10" t="s">
        <v>23</v>
      </c>
      <c r="H14" s="10" t="s">
        <v>24</v>
      </c>
      <c r="I14" s="10" t="s">
        <v>25</v>
      </c>
      <c r="J14" s="10" t="s">
        <v>26</v>
      </c>
      <c r="K14" s="10" t="s">
        <v>27</v>
      </c>
      <c r="L14" s="10" t="s">
        <v>47</v>
      </c>
      <c r="M14" s="10" t="s">
        <v>50</v>
      </c>
    </row>
    <row r="15" spans="1:13" x14ac:dyDescent="0.3">
      <c r="A15" s="8" t="s">
        <v>37</v>
      </c>
      <c r="B15" s="13">
        <v>1.5800000000000002E-2</v>
      </c>
      <c r="C15" s="13">
        <v>1.89E-2</v>
      </c>
      <c r="D15" s="13">
        <v>2.1399999999999999E-2</v>
      </c>
      <c r="E15" s="13">
        <v>2.3099999999999999E-2</v>
      </c>
      <c r="F15" s="13">
        <v>2.47E-2</v>
      </c>
      <c r="G15" s="13">
        <v>2.7E-2</v>
      </c>
      <c r="H15" s="13">
        <v>2.8899999999999999E-2</v>
      </c>
      <c r="I15" s="13">
        <v>3.04E-2</v>
      </c>
      <c r="J15" s="13">
        <v>3.4599999999999999E-2</v>
      </c>
      <c r="K15" s="16">
        <v>4.0599999999999997E-2</v>
      </c>
      <c r="L15" s="16">
        <v>4.8399999999999999E-2</v>
      </c>
      <c r="M15" s="16">
        <v>5.5099999999999996E-2</v>
      </c>
    </row>
    <row r="16" spans="1:13" x14ac:dyDescent="0.3">
      <c r="A16" s="18" t="s">
        <v>48</v>
      </c>
    </row>
  </sheetData>
  <phoneticPr fontId="4" type="noConversion"/>
  <hyperlinks>
    <hyperlink ref="A16" r:id="rId1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14" sqref="H14"/>
    </sheetView>
  </sheetViews>
  <sheetFormatPr defaultRowHeight="14.4" x14ac:dyDescent="0.3"/>
  <cols>
    <col min="1" max="1" width="59.6640625" customWidth="1"/>
  </cols>
  <sheetData>
    <row r="1" spans="1:8" x14ac:dyDescent="0.3">
      <c r="A1" t="s">
        <v>49</v>
      </c>
      <c r="B1" t="s">
        <v>45</v>
      </c>
      <c r="C1" t="s">
        <v>42</v>
      </c>
      <c r="D1" t="s">
        <v>41</v>
      </c>
      <c r="E1" t="s">
        <v>43</v>
      </c>
      <c r="F1" t="s">
        <v>46</v>
      </c>
      <c r="G1" t="s">
        <v>44</v>
      </c>
      <c r="H1" t="s">
        <v>37</v>
      </c>
    </row>
    <row r="2" spans="1:8" x14ac:dyDescent="0.3">
      <c r="A2" t="s">
        <v>40</v>
      </c>
      <c r="B2">
        <v>723</v>
      </c>
      <c r="C2">
        <v>41475.150999999998</v>
      </c>
      <c r="D2">
        <v>1.743212459913648E-2</v>
      </c>
      <c r="E2">
        <v>1.743212459913648E-2</v>
      </c>
      <c r="F2">
        <v>1.32E-2</v>
      </c>
      <c r="G2">
        <v>257243</v>
      </c>
      <c r="H2">
        <v>1.5800000000000002E-2</v>
      </c>
    </row>
    <row r="3" spans="1:8" x14ac:dyDescent="0.3">
      <c r="A3" t="s">
        <v>38</v>
      </c>
      <c r="B3">
        <v>1132</v>
      </c>
      <c r="C3">
        <v>43806.349000000002</v>
      </c>
      <c r="D3">
        <v>2.584100309295349E-2</v>
      </c>
      <c r="E3">
        <v>2.584100309295349E-2</v>
      </c>
      <c r="F3">
        <v>2.4199999999999999E-2</v>
      </c>
      <c r="G3">
        <v>486347</v>
      </c>
      <c r="H3">
        <v>1.89E-2</v>
      </c>
    </row>
    <row r="4" spans="1:8" x14ac:dyDescent="0.3">
      <c r="A4" t="s">
        <v>39</v>
      </c>
      <c r="B4">
        <v>896</v>
      </c>
      <c r="C4">
        <v>47121.794999999998</v>
      </c>
      <c r="D4">
        <v>1.9014555791009236E-2</v>
      </c>
      <c r="E4">
        <v>1.9014555791009236E-2</v>
      </c>
      <c r="F4">
        <v>2.07E-2</v>
      </c>
      <c r="G4">
        <v>413850</v>
      </c>
      <c r="H4">
        <v>2.1399999999999999E-2</v>
      </c>
    </row>
    <row r="5" spans="1:8" x14ac:dyDescent="0.3">
      <c r="A5" t="s">
        <v>21</v>
      </c>
      <c r="B5">
        <v>683.48699999999997</v>
      </c>
      <c r="C5">
        <v>50435.991999999998</v>
      </c>
      <c r="D5">
        <v>1.355157245643151E-2</v>
      </c>
      <c r="E5">
        <v>1.355157245643151E-2</v>
      </c>
      <c r="F5">
        <v>1.8100000000000002E-2</v>
      </c>
      <c r="G5">
        <v>356329</v>
      </c>
      <c r="H5">
        <v>2.3099999999999999E-2</v>
      </c>
    </row>
    <row r="6" spans="1:8" x14ac:dyDescent="0.3">
      <c r="A6" t="s">
        <v>22</v>
      </c>
      <c r="B6">
        <v>846.9</v>
      </c>
      <c r="C6">
        <v>53187.542999999998</v>
      </c>
      <c r="D6">
        <v>1.5922901345527467E-2</v>
      </c>
      <c r="E6">
        <v>1.5922901345527467E-2</v>
      </c>
      <c r="F6">
        <v>1.6299999999999999E-2</v>
      </c>
      <c r="G6">
        <v>322813</v>
      </c>
      <c r="H6">
        <v>2.47E-2</v>
      </c>
    </row>
    <row r="7" spans="1:8" x14ac:dyDescent="0.3">
      <c r="A7" t="s">
        <v>23</v>
      </c>
      <c r="B7">
        <v>836.54399999999998</v>
      </c>
      <c r="C7">
        <v>55566.790999999997</v>
      </c>
      <c r="D7">
        <v>1.5054747358003813E-2</v>
      </c>
      <c r="E7">
        <v>1.5054747358003813E-2</v>
      </c>
      <c r="F7">
        <v>1.6199999999999999E-2</v>
      </c>
      <c r="G7">
        <v>323167</v>
      </c>
      <c r="H7">
        <v>2.7E-2</v>
      </c>
    </row>
    <row r="8" spans="1:8" x14ac:dyDescent="0.3">
      <c r="A8" t="s">
        <v>24</v>
      </c>
      <c r="B8">
        <v>945.73</v>
      </c>
      <c r="C8">
        <v>59027.949000000001</v>
      </c>
      <c r="D8">
        <v>1.6021732349196141E-2</v>
      </c>
      <c r="E8">
        <v>1.6021732349196141E-2</v>
      </c>
      <c r="F8">
        <v>1.4500000000000001E-2</v>
      </c>
      <c r="G8">
        <v>293667</v>
      </c>
      <c r="H8">
        <v>2.8899999999999999E-2</v>
      </c>
    </row>
    <row r="9" spans="1:8" x14ac:dyDescent="0.3">
      <c r="A9" t="s">
        <v>25</v>
      </c>
      <c r="B9">
        <v>1049.425</v>
      </c>
      <c r="C9">
        <v>62509.497000000003</v>
      </c>
      <c r="D9">
        <v>1.6788248991989167E-2</v>
      </c>
      <c r="E9">
        <v>1.6788248991989167E-2</v>
      </c>
      <c r="F9">
        <v>1.2800000000000001E-2</v>
      </c>
      <c r="G9">
        <v>258745</v>
      </c>
      <c r="H9">
        <v>3.04E-2</v>
      </c>
    </row>
    <row r="10" spans="1:8" x14ac:dyDescent="0.3">
      <c r="A10" t="s">
        <v>26</v>
      </c>
      <c r="B10">
        <v>1678.579</v>
      </c>
      <c r="C10">
        <v>68016.527000000002</v>
      </c>
      <c r="D10">
        <v>2.4678987211446415E-2</v>
      </c>
      <c r="E10">
        <v>2.4678987211446415E-2</v>
      </c>
      <c r="F10">
        <v>1.29E-2</v>
      </c>
      <c r="G10">
        <v>269449</v>
      </c>
      <c r="H10">
        <v>3.4599999999999999E-2</v>
      </c>
    </row>
    <row r="11" spans="1:8" x14ac:dyDescent="0.3">
      <c r="A11" t="s">
        <v>27</v>
      </c>
      <c r="B11">
        <v>1525</v>
      </c>
      <c r="C11">
        <v>74981.803</v>
      </c>
      <c r="D11">
        <v>2.0338267939489264E-2</v>
      </c>
      <c r="E11">
        <v>2.0338267939489264E-2</v>
      </c>
      <c r="F11">
        <v>1.0620722064410995E-2</v>
      </c>
      <c r="G11">
        <v>277172</v>
      </c>
      <c r="H11">
        <v>4.0599999999999997E-2</v>
      </c>
    </row>
    <row r="12" spans="1:8" x14ac:dyDescent="0.3">
      <c r="A12" t="s">
        <v>47</v>
      </c>
      <c r="B12">
        <v>1242</v>
      </c>
      <c r="C12">
        <v>79038.346000000005</v>
      </c>
      <c r="D12">
        <v>1.5713891583713047E-2</v>
      </c>
      <c r="E12">
        <v>1.5713891583713047E-2</v>
      </c>
      <c r="F12">
        <v>9.0086480546326727E-3</v>
      </c>
      <c r="G12">
        <v>235863</v>
      </c>
      <c r="H12">
        <v>4.8399999999999999E-2</v>
      </c>
    </row>
    <row r="13" spans="1:8" x14ac:dyDescent="0.3">
      <c r="A13" t="s">
        <v>50</v>
      </c>
      <c r="B13" s="11">
        <v>2452</v>
      </c>
      <c r="C13" s="9">
        <v>75107</v>
      </c>
      <c r="D13" s="19">
        <f>B13/C13</f>
        <v>3.2646757292928756E-2</v>
      </c>
      <c r="E13">
        <v>3.2646757292928756E-2</v>
      </c>
      <c r="F13">
        <v>1.5019508575146265E-2</v>
      </c>
      <c r="G13">
        <v>379022</v>
      </c>
      <c r="H13">
        <v>5.5100000000000003E-2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OPIS</vt:lpstr>
      <vt:lpstr>TABLICA</vt:lpstr>
      <vt:lpstr>Podatek belki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Iwo Augustyński</dc:creator>
  <cp:lastModifiedBy>Iwo Augustyński</cp:lastModifiedBy>
  <dcterms:created xsi:type="dcterms:W3CDTF">2021-11-17T17:31:59Z</dcterms:created>
  <dcterms:modified xsi:type="dcterms:W3CDTF">2022-08-30T09:06:02Z</dcterms:modified>
</cp:coreProperties>
</file>